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Jean-Claude/Documents/Work/6. European Democracy/2020-03-19 - Ombudsman Request/Excel Files/"/>
    </mc:Choice>
  </mc:AlternateContent>
  <xr:revisionPtr revIDLastSave="0" documentId="13_ncr:1_{53EF6BDB-C260-9F47-BEB3-B3B1E263F46A}" xr6:coauthVersionLast="45" xr6:coauthVersionMax="45" xr10:uidLastSave="{00000000-0000-0000-0000-000000000000}"/>
  <bookViews>
    <workbookView xWindow="980" yWindow="460" windowWidth="27820" windowHeight="17540" xr2:uid="{FE100B3A-C2AB-7B4B-8FC9-D77E840A5FF5}"/>
  </bookViews>
  <sheets>
    <sheet name="European Party Data" sheetId="2" r:id="rId1"/>
    <sheet name="NPPs - EP2019 Results" sheetId="4" r:id="rId2"/>
    <sheet name="Member State Data" sheetId="1" r:id="rId3"/>
    <sheet name="Sources" sheetId="12" r:id="rId4"/>
  </sheets>
  <definedNames>
    <definedName name="_xlnm._FilterDatabase" localSheetId="1" hidden="1">'NPPs - EP2019 Results'!$A$1:$G$580</definedName>
    <definedName name="Electoral">#REF!</definedName>
    <definedName name="How">#REF!</definedName>
    <definedName name="Indep">#REF!</definedName>
    <definedName name="MEP">#REF!</definedName>
    <definedName name="Vote">#REF!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2" l="1"/>
  <c r="L4" i="2"/>
  <c r="H32" i="1"/>
  <c r="H31" i="1"/>
  <c r="E32" i="1"/>
  <c r="E31" i="1"/>
  <c r="D31" i="1"/>
  <c r="F31" i="1"/>
  <c r="G31" i="1"/>
  <c r="I31" i="1"/>
  <c r="D32" i="1"/>
  <c r="F32" i="1"/>
  <c r="G32" i="1"/>
  <c r="I32" i="1"/>
  <c r="C32" i="1"/>
  <c r="C31" i="1"/>
  <c r="L19" i="2" l="1"/>
  <c r="F4" i="2"/>
  <c r="F5" i="2"/>
  <c r="F6" i="2"/>
  <c r="F7" i="2"/>
  <c r="F8" i="2"/>
  <c r="F9" i="2"/>
  <c r="F10" i="2"/>
  <c r="F11" i="2"/>
  <c r="F12" i="2"/>
  <c r="F13" i="2"/>
  <c r="F14" i="2"/>
  <c r="F15" i="2"/>
  <c r="F16" i="2"/>
  <c r="F17" i="2"/>
  <c r="F18" i="2"/>
  <c r="F3" i="2"/>
  <c r="B4" i="2"/>
  <c r="B5" i="2"/>
  <c r="B6" i="2"/>
  <c r="B7" i="2"/>
  <c r="B8" i="2"/>
  <c r="B9" i="2"/>
  <c r="B10" i="2"/>
  <c r="B11" i="2"/>
  <c r="B12" i="2"/>
  <c r="B13" i="2"/>
  <c r="B14" i="2"/>
  <c r="B15" i="2"/>
  <c r="B16" i="2"/>
  <c r="B17" i="2"/>
  <c r="C17" i="2" s="1"/>
  <c r="B18" i="2"/>
  <c r="B3" i="2"/>
  <c r="J19" i="2" l="1"/>
  <c r="G19" i="2"/>
  <c r="K19" i="2"/>
  <c r="I3" i="4" l="1"/>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D15" i="2" s="1"/>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2" i="4"/>
  <c r="C4" i="2"/>
  <c r="C5" i="2"/>
  <c r="C6" i="2"/>
  <c r="C7" i="2"/>
  <c r="C8" i="2"/>
  <c r="C9" i="2"/>
  <c r="C10" i="2"/>
  <c r="C11" i="2"/>
  <c r="C12" i="2"/>
  <c r="C13" i="2"/>
  <c r="C14" i="2"/>
  <c r="C15" i="2"/>
  <c r="C16" i="2"/>
  <c r="C18" i="2"/>
  <c r="D14" i="2" l="1"/>
  <c r="D3" i="2"/>
  <c r="D10" i="2"/>
  <c r="D13" i="2"/>
  <c r="D6" i="2"/>
  <c r="D5" i="2"/>
  <c r="D11" i="2"/>
  <c r="D18" i="2"/>
  <c r="D7" i="2"/>
  <c r="D16" i="2"/>
  <c r="D12" i="2"/>
  <c r="D4" i="2"/>
  <c r="D17" i="2"/>
  <c r="D9" i="2"/>
  <c r="E9" i="2" s="1"/>
  <c r="D8" i="2"/>
  <c r="E8" i="2" s="1"/>
  <c r="F19" i="2"/>
  <c r="E14" i="2"/>
  <c r="E18" i="2"/>
  <c r="E13" i="2"/>
  <c r="E6" i="2"/>
  <c r="E5" i="2"/>
  <c r="E10" i="2"/>
  <c r="E16" i="2"/>
  <c r="E12" i="2"/>
  <c r="E7" i="2"/>
  <c r="E15" i="2"/>
  <c r="E11" i="2"/>
  <c r="E3" i="2"/>
  <c r="C3" i="2"/>
  <c r="C19" i="2" s="1"/>
  <c r="B19" i="2"/>
  <c r="H4" i="1"/>
  <c r="H5" i="1"/>
  <c r="H6" i="1"/>
  <c r="H7" i="1"/>
  <c r="H8" i="1"/>
  <c r="H9" i="1"/>
  <c r="H10" i="1"/>
  <c r="H11" i="1"/>
  <c r="H12" i="1"/>
  <c r="H13" i="1"/>
  <c r="H15" i="1"/>
  <c r="H16" i="1"/>
  <c r="H18" i="1"/>
  <c r="H20" i="1"/>
  <c r="H21" i="1"/>
  <c r="H22" i="1"/>
  <c r="H23" i="1"/>
  <c r="H24" i="1"/>
  <c r="H25" i="1"/>
  <c r="H26" i="1"/>
  <c r="H27" i="1"/>
  <c r="H28" i="1"/>
  <c r="H29" i="1"/>
  <c r="H30" i="1"/>
  <c r="H3" i="1"/>
  <c r="E16" i="1"/>
  <c r="I26" i="1"/>
  <c r="E26" i="1"/>
  <c r="E27" i="1"/>
  <c r="E29" i="1"/>
  <c r="E25" i="1"/>
  <c r="I25" i="1"/>
  <c r="G24" i="1"/>
  <c r="E24" i="1"/>
  <c r="I23" i="1"/>
  <c r="E23" i="1"/>
  <c r="E22" i="1"/>
  <c r="E21" i="1"/>
  <c r="I18" i="1"/>
  <c r="E18" i="1"/>
  <c r="F20" i="1"/>
  <c r="D20" i="1"/>
  <c r="G17" i="1"/>
  <c r="H17" i="1" s="1"/>
  <c r="E30" i="1"/>
  <c r="E28" i="1"/>
  <c r="E19" i="1"/>
  <c r="E17" i="1"/>
  <c r="E15" i="1"/>
  <c r="E13" i="1"/>
  <c r="E12" i="1"/>
  <c r="E11" i="1"/>
  <c r="E10" i="1"/>
  <c r="E9" i="1"/>
  <c r="E8" i="1"/>
  <c r="E7" i="1"/>
  <c r="E6" i="1"/>
  <c r="E5" i="1"/>
  <c r="E3" i="1"/>
  <c r="I8" i="1"/>
  <c r="I30" i="1"/>
  <c r="G28" i="1"/>
  <c r="F14" i="1"/>
  <c r="E14" i="1" s="1"/>
  <c r="E4" i="1"/>
  <c r="D19" i="2" l="1"/>
  <c r="E4" i="2"/>
  <c r="E17" i="2"/>
  <c r="E20" i="1"/>
  <c r="H14" i="1"/>
  <c r="E19" i="2" l="1"/>
</calcChain>
</file>

<file path=xl/sharedStrings.xml><?xml version="1.0" encoding="utf-8"?>
<sst xmlns="http://schemas.openxmlformats.org/spreadsheetml/2006/main" count="1701" uniqueCount="808">
  <si>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</si>
  <si>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</si>
  <si>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</si>
  <si>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</si>
  <si>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</si>
  <si>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</si>
  <si>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</si>
  <si>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</si>
  <si>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</si>
  <si>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</si>
  <si>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</si>
  <si>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</si>
  <si>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</si>
  <si>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</si>
  <si>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</si>
  <si>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</si>
  <si>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</si>
  <si>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</si>
  <si>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</si>
  <si>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</si>
  <si>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</si>
  <si>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</si>
  <si>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</si>
  <si>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</si>
  <si>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</si>
  <si>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</si>
  <si>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</si>
  <si>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</si>
  <si>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Member State</t>
  </si>
  <si>
    <t>Population</t>
  </si>
  <si>
    <t>Valid votes</t>
  </si>
  <si>
    <t>European Party</t>
  </si>
  <si>
    <t>Individual Members</t>
  </si>
  <si>
    <t>MS Presence</t>
  </si>
  <si>
    <t>% Votes</t>
  </si>
  <si>
    <t>EPP</t>
  </si>
  <si>
    <t>ÖVP</t>
  </si>
  <si>
    <t>SPÖ</t>
  </si>
  <si>
    <t>ID</t>
  </si>
  <si>
    <t>FPÖ</t>
  </si>
  <si>
    <t>GRÜNE</t>
  </si>
  <si>
    <t>NEOS</t>
  </si>
  <si>
    <t>JETZT</t>
  </si>
  <si>
    <t>ECR</t>
  </si>
  <si>
    <t>N-VA</t>
  </si>
  <si>
    <t>CD&amp;V</t>
  </si>
  <si>
    <t>ECOLO</t>
  </si>
  <si>
    <t>sp.a</t>
  </si>
  <si>
    <t>DéFI</t>
  </si>
  <si>
    <t>PP</t>
  </si>
  <si>
    <t>ProDG</t>
  </si>
  <si>
    <t>ANO 2011</t>
  </si>
  <si>
    <t>SPD</t>
  </si>
  <si>
    <t>HLAS</t>
  </si>
  <si>
    <t>FI</t>
  </si>
  <si>
    <t>AfD</t>
  </si>
  <si>
    <t>FDP</t>
  </si>
  <si>
    <t>ÖDP</t>
  </si>
  <si>
    <t>VOLT</t>
  </si>
  <si>
    <t>NPD</t>
  </si>
  <si>
    <t>DK</t>
  </si>
  <si>
    <t>SVP</t>
  </si>
  <si>
    <t>EFA</t>
  </si>
  <si>
    <t>VVD</t>
  </si>
  <si>
    <t>Volt</t>
  </si>
  <si>
    <t>DENK</t>
  </si>
  <si>
    <t>ALDE</t>
  </si>
  <si>
    <t>LEVICA</t>
  </si>
  <si>
    <t>VOX</t>
  </si>
  <si>
    <t>PACMA</t>
  </si>
  <si>
    <t>Change UK</t>
  </si>
  <si>
    <t>UKIP</t>
  </si>
  <si>
    <t>Votes</t>
  </si>
  <si>
    <t>Turnout</t>
  </si>
  <si>
    <t>Votes cast</t>
  </si>
  <si>
    <t>Invalid votes</t>
  </si>
  <si>
    <t>KPÖ</t>
  </si>
  <si>
    <t>EUPP</t>
  </si>
  <si>
    <t>CSU</t>
  </si>
  <si>
    <t>CDU</t>
  </si>
  <si>
    <t>PES</t>
  </si>
  <si>
    <t>EGP</t>
  </si>
  <si>
    <t>PEL</t>
  </si>
  <si>
    <t>Seats</t>
  </si>
  <si>
    <t>VIVANT</t>
  </si>
  <si>
    <t>Open Vld</t>
  </si>
  <si>
    <t>CDH-CSP</t>
  </si>
  <si>
    <t>MR-PFF</t>
  </si>
  <si>
    <t>PARTI POPULAIRE</t>
  </si>
  <si>
    <t>VLAAMS BELANG</t>
  </si>
  <si>
    <t>PTB</t>
  </si>
  <si>
    <t>PVDA</t>
  </si>
  <si>
    <t>GROEN</t>
  </si>
  <si>
    <t>PS-SP</t>
  </si>
  <si>
    <t>DierAnimal</t>
  </si>
  <si>
    <t>VALERI SIMEON'S PATRIOTS (NSFB AND MIDDLE EUROPEAN CLASS)</t>
  </si>
  <si>
    <t>1.15%</t>
  </si>
  <si>
    <t>YOUTH ROAD (NMSS &amp; NEW TIME)</t>
  </si>
  <si>
    <t>1.09%</t>
  </si>
  <si>
    <t>PE VMRO - BULGARIAN NATIONAL MOVEMENT</t>
  </si>
  <si>
    <t>7.36%</t>
  </si>
  <si>
    <t>IC for Vanya Rumenova Grigorova</t>
  </si>
  <si>
    <t>0.48%</t>
  </si>
  <si>
    <t>0.31%</t>
  </si>
  <si>
    <t>PP VOLT</t>
  </si>
  <si>
    <t>0.18%</t>
  </si>
  <si>
    <t>IC for Nikolay Nankov Nenchev</t>
  </si>
  <si>
    <t>0.22%</t>
  </si>
  <si>
    <t>IC for Venislava Plamenova Atanasova</t>
  </si>
  <si>
    <t>0.15%</t>
  </si>
  <si>
    <t>ENTRANCE</t>
  </si>
  <si>
    <t>0.09%</t>
  </si>
  <si>
    <t>KP Coalition for Bulgaria</t>
  </si>
  <si>
    <t>0.86%</t>
  </si>
  <si>
    <t>IC for Desislava Petrova Ivancheva</t>
  </si>
  <si>
    <t>1.55%</t>
  </si>
  <si>
    <t>PE GERB</t>
  </si>
  <si>
    <t>31.07%</t>
  </si>
  <si>
    <t>DEMOCRATIC BULGARIA - UNION (YES Bulgaria and DSB)</t>
  </si>
  <si>
    <t>6.06%</t>
  </si>
  <si>
    <t>ATTACK</t>
  </si>
  <si>
    <t>1.07%</t>
  </si>
  <si>
    <t>IC for Mincho Hristov Kuminev</t>
  </si>
  <si>
    <t>1.18%</t>
  </si>
  <si>
    <t>PE Dost</t>
  </si>
  <si>
    <t>0.36%</t>
  </si>
  <si>
    <t>DIRECT DEMOCRACY</t>
  </si>
  <si>
    <t>0.12%</t>
  </si>
  <si>
    <t>BSP FOR BULGARIA</t>
  </si>
  <si>
    <t>24.26%</t>
  </si>
  <si>
    <t>PE People's Voice</t>
  </si>
  <si>
    <t>Movement for Rights and Freedoms - MRF</t>
  </si>
  <si>
    <t>16.55%</t>
  </si>
  <si>
    <t>Movement TOGETHER</t>
  </si>
  <si>
    <t>0.19%</t>
  </si>
  <si>
    <t>BULGARIAN NATIONAL ASSOCIATION</t>
  </si>
  <si>
    <t>WILL - The Bulgarian Patriots</t>
  </si>
  <si>
    <t>3.62%</t>
  </si>
  <si>
    <t>Movement 21</t>
  </si>
  <si>
    <t>0.21%</t>
  </si>
  <si>
    <t>IC for Hristo Simeonov Simeonov</t>
  </si>
  <si>
    <t>PE "MOVEMENT RELAXED BULGARIA"</t>
  </si>
  <si>
    <t>0.20%</t>
  </si>
  <si>
    <t>PE "Revival"</t>
  </si>
  <si>
    <t>1.04%</t>
  </si>
  <si>
    <t>National Party/List</t>
  </si>
  <si>
    <t>Blank votes</t>
  </si>
  <si>
    <t>Registered</t>
  </si>
  <si>
    <t>ΔΗΜΟΚΡΑΤΙΚΟΣ ΣΥΝΑΓΕΡΜΟΣ</t>
  </si>
  <si>
    <t>29.02%</t>
  </si>
  <si>
    <t>ΑΚΕΛ - ΑΡΙΣΤΕΡΑ - ΝΕΕΣ ΔΥΝΑΜΕΙΣ</t>
  </si>
  <si>
    <t>27.49%</t>
  </si>
  <si>
    <t>ΔΗΜΟΚΡΑΤΙΚΟ ΚΟΜΜΑ</t>
  </si>
  <si>
    <t>13.80%</t>
  </si>
  <si>
    <t>ΕΔΕΚ ΚΙΝΗΜΑ ΣΟΣΙΑΛΔΗΜΟΚΡΑΤΩΝ</t>
  </si>
  <si>
    <t>10.58%</t>
  </si>
  <si>
    <t>ΕΘΝΙΚΟ ΛΑΪΚΟ ΜΕΤΩΠΟ</t>
  </si>
  <si>
    <t>8.25%</t>
  </si>
  <si>
    <t>ΔΗΜΟΚΡΑΤΙΚΗ ΠΑΡΑΤΑΞΗ</t>
  </si>
  <si>
    <t>3.80%</t>
  </si>
  <si>
    <t>ΣΥΜΜΑΧΙΑ - ΟΙΚΟΛΟΓΟΙ</t>
  </si>
  <si>
    <t>3.29%</t>
  </si>
  <si>
    <t>ΚΙΝΗΜΑ ΓΙΑΣΕΜΙ</t>
  </si>
  <si>
    <t>1.70%</t>
  </si>
  <si>
    <t>ΚΟΜΜΑ ΓΙΑ ΤΑ ΖΩΑ ΚΥΠΡΟΥ</t>
  </si>
  <si>
    <t>0.79%</t>
  </si>
  <si>
    <t>ΠΑΡΑΣΚΕΥΑ ΜΙΧΑΛΗΣ</t>
  </si>
  <si>
    <t>0.46%</t>
  </si>
  <si>
    <t>ΠΑΤΡΙΩΤΙΚΟ ΚΙΝΗΜΑ</t>
  </si>
  <si>
    <t>ΕΘΝΙΚΙΣΤΙΚΟ ΑΠΕΛΕΥΘΕΡΩΤΙΚΟ ΚΙΝΗΜΑ</t>
  </si>
  <si>
    <t>ΟΡΓΑΝΩΣΗ ΑΓΩΝΙΣΤΩΝ ΔΙΚΑΙΟΣΥΝΗΣ</t>
  </si>
  <si>
    <t>0.16%</t>
  </si>
  <si>
    <t>ΑΡΙΣΤΕΙΔΟΥ ΧΑΡΗΣ</t>
  </si>
  <si>
    <t>0.10%</t>
  </si>
  <si>
    <t>ΜΑΡΔΑΠΗΤΤΑΣ ΧΡΥΣΑΝΘΟΣ</t>
  </si>
  <si>
    <t>0.08%</t>
  </si>
  <si>
    <t>ΣΟΣΙΑΛΙΣΤΙΚΟ ΚΟΜΜΑ ΚΥΠΡΟΥ</t>
  </si>
  <si>
    <t>0.06%</t>
  </si>
  <si>
    <t>Klub angazovanych nestraniku</t>
  </si>
  <si>
    <t>Strana nezavislosti CR</t>
  </si>
  <si>
    <t>CESTA ODPOVEDNE SPOLECNOSTI</t>
  </si>
  <si>
    <t>Narodni socialiste</t>
  </si>
  <si>
    <t>Obcanska demokraticka strana</t>
  </si>
  <si>
    <t>ANO, vytrollime europarlament</t>
  </si>
  <si>
    <t>Ceska str.socialne demokrat.</t>
  </si>
  <si>
    <t>Romska demokraticka strana</t>
  </si>
  <si>
    <t>Komunisticka str.Cech a Moravy</t>
  </si>
  <si>
    <t>Koalice DSSS a NF</t>
  </si>
  <si>
    <t>SPR-Republ.str.Csl. M.Sladka</t>
  </si>
  <si>
    <t>Koalice Rozumni, ND</t>
  </si>
  <si>
    <t>Volte Pr.Blok www.cibulka.net</t>
  </si>
  <si>
    <t>NE-VOLIM.CZ</t>
  </si>
  <si>
    <t>Pro Cesko</t>
  </si>
  <si>
    <t>Vedci pro Ceskou republiku</t>
  </si>
  <si>
    <t>Koalice CSNS, Patrioti CR</t>
  </si>
  <si>
    <t>JSI PRO?Jist.Solid.In.pro bud.</t>
  </si>
  <si>
    <t>PRO Zdravi a Sport</t>
  </si>
  <si>
    <t>Moravske zemske hnuti</t>
  </si>
  <si>
    <t>Ceska Suverenita</t>
  </si>
  <si>
    <t>TVUJ KANDIDAT</t>
  </si>
  <si>
    <t>Koalice Svobodni, RC</t>
  </si>
  <si>
    <t>Koalice STAN, TOP 09</t>
  </si>
  <si>
    <t>Ceska piratska strana</t>
  </si>
  <si>
    <t>Svob.a pr.dem.-T.Okamura (SPD)</t>
  </si>
  <si>
    <t>ALIANCE NARODNICH SIL</t>
  </si>
  <si>
    <t>Agrarni demokraticka strana</t>
  </si>
  <si>
    <t>Moravane</t>
  </si>
  <si>
    <t>PRVNI REPUBLIKA</t>
  </si>
  <si>
    <t>Demokraticka strana zelenych</t>
  </si>
  <si>
    <t>BEZPECNOST,ODPOVEDNOST,SOLID.</t>
  </si>
  <si>
    <t>Koalice Soukromnici, NEZ</t>
  </si>
  <si>
    <t>Evropa spolecne</t>
  </si>
  <si>
    <t>KONZERVATIVNI ALTERNATIVA</t>
  </si>
  <si>
    <t>Krest.demokr.unie-Cs.str.lid.</t>
  </si>
  <si>
    <t>Alternativa pro Cesk. rep.2017</t>
  </si>
  <si>
    <t>GREEN</t>
  </si>
  <si>
    <t>THE LEFT</t>
  </si>
  <si>
    <t>FREE VOTERS</t>
  </si>
  <si>
    <t>PIRATES</t>
  </si>
  <si>
    <t>Animal welfare party</t>
  </si>
  <si>
    <t>FAMILY</t>
  </si>
  <si>
    <t>The party</t>
  </si>
  <si>
    <t>volt</t>
  </si>
  <si>
    <t>%</t>
  </si>
  <si>
    <t>Referendum</t>
  </si>
  <si>
    <t>BP</t>
  </si>
  <si>
    <t>DKP</t>
  </si>
  <si>
    <t>MLPD</t>
  </si>
  <si>
    <t>SGP</t>
  </si>
  <si>
    <t>ANIMAL PROTECTION here!</t>
  </si>
  <si>
    <t>Animal Welfare Alliance</t>
  </si>
  <si>
    <t>Alliance C</t>
  </si>
  <si>
    <t>BIG</t>
  </si>
  <si>
    <t>BGE</t>
  </si>
  <si>
    <t>THE DIRECT!</t>
  </si>
  <si>
    <t>DiEM25</t>
  </si>
  <si>
    <t>III. path</t>
  </si>
  <si>
    <t>The grays</t>
  </si>
  <si>
    <t>THE RIGHT</t>
  </si>
  <si>
    <t>THE VIOLET</t>
  </si>
  <si>
    <t>LOVE</t>
  </si>
  <si>
    <t>THE WOMEN</t>
  </si>
  <si>
    <t>Gray panther</t>
  </si>
  <si>
    <t>LKR</t>
  </si>
  <si>
    <t>HUMAN WORLD</t>
  </si>
  <si>
    <t>NL</t>
  </si>
  <si>
    <t>ÖkoLinX</t>
  </si>
  <si>
    <t>The humanists</t>
  </si>
  <si>
    <t>PARTY FOR THE ANIMALS</t>
  </si>
  <si>
    <t>Health research</t>
  </si>
  <si>
    <t>A. Social democracy</t>
  </si>
  <si>
    <t>B. Radical Left</t>
  </si>
  <si>
    <t>C. The Conservative People's Party</t>
  </si>
  <si>
    <t>F. SF - Socialist People's Party</t>
  </si>
  <si>
    <t>I. Liberal Alliance</t>
  </si>
  <si>
    <t>N. The People's Movement against the EU</t>
  </si>
  <si>
    <t>O. Danish People's Party</t>
  </si>
  <si>
    <t>V. Left, Liberal Party of Denmark</t>
  </si>
  <si>
    <t>Ø. Unit list - The Red-Green</t>
  </si>
  <si>
    <t>Aa. The alternative</t>
  </si>
  <si>
    <t>Eesti Reformierakond</t>
  </si>
  <si>
    <t>Sotsiaaldemokraatlik Erakond</t>
  </si>
  <si>
    <t>Eesti Keskerakond</t>
  </si>
  <si>
    <t>Eesti Konservatiivne Rahvaerakond</t>
  </si>
  <si>
    <t>Isamaa Erakond</t>
  </si>
  <si>
    <t>RAIMOND KALJULAID</t>
  </si>
  <si>
    <t>Erakond Eesti 200</t>
  </si>
  <si>
    <t>Erakond Eestimaa Rohelised</t>
  </si>
  <si>
    <t>Elurikkuse Erakond</t>
  </si>
  <si>
    <t>ERIK ORGU</t>
  </si>
  <si>
    <t>HARRY RAUDVERE</t>
  </si>
  <si>
    <t>MARIA KALJUSTE</t>
  </si>
  <si>
    <t>Eestimaa Ühendatud Vasakpartei</t>
  </si>
  <si>
    <t>ARGO MÕTTUS</t>
  </si>
  <si>
    <t>PSOE</t>
  </si>
  <si>
    <t>Cs</t>
  </si>
  <si>
    <t>PODEMOS-IU</t>
  </si>
  <si>
    <t>AHORA REPÚBLICAS</t>
  </si>
  <si>
    <t>JUNTS</t>
  </si>
  <si>
    <t>CEUS</t>
  </si>
  <si>
    <t>CPE</t>
  </si>
  <si>
    <t>CV-EC</t>
  </si>
  <si>
    <t>RECORTES CERO-LV-GVE</t>
  </si>
  <si>
    <t>I.Fem</t>
  </si>
  <si>
    <t>PCPE-PCPC-PCPA</t>
  </si>
  <si>
    <t>PACT</t>
  </si>
  <si>
    <t>AxSÍ</t>
  </si>
  <si>
    <t>PUM+J</t>
  </si>
  <si>
    <t>PCTE</t>
  </si>
  <si>
    <t>pirates.cat/ep</t>
  </si>
  <si>
    <t>CXE</t>
  </si>
  <si>
    <t>FAC</t>
  </si>
  <si>
    <t>IZQP</t>
  </si>
  <si>
    <t>ALTER</t>
  </si>
  <si>
    <t>CONTIGO</t>
  </si>
  <si>
    <t>ADÑ</t>
  </si>
  <si>
    <t>CEX-CREX-PREX</t>
  </si>
  <si>
    <t>MCR</t>
  </si>
  <si>
    <t>IGRE</t>
  </si>
  <si>
    <t>PH</t>
  </si>
  <si>
    <t>MIEL</t>
  </si>
  <si>
    <t>SAIn</t>
  </si>
  <si>
    <t>Centre Party of Finland</t>
  </si>
  <si>
    <t>The Finns Party</t>
  </si>
  <si>
    <t>National Coalition Party</t>
  </si>
  <si>
    <t>The Finnish Social Democratic Party</t>
  </si>
  <si>
    <t>Green League</t>
  </si>
  <si>
    <t>The Left Alliance</t>
  </si>
  <si>
    <t>Swedish People's Party in Finland</t>
  </si>
  <si>
    <t>Christian Democrats in Finland</t>
  </si>
  <si>
    <t>The Communist Party of Finland</t>
  </si>
  <si>
    <t>Liberaalipuolue - Vapaus valita</t>
  </si>
  <si>
    <t>Pirate Party of Finland</t>
  </si>
  <si>
    <t>The Animal Justice Party of Finland</t>
  </si>
  <si>
    <t>Kansalaispuolue</t>
  </si>
  <si>
    <t>Feministinen puolue</t>
  </si>
  <si>
    <t>Sininen tulevaisuus</t>
  </si>
  <si>
    <t>Suomen Kansa Ensin</t>
  </si>
  <si>
    <t>Seitsemän tähden liike</t>
  </si>
  <si>
    <t>Junes Lokka</t>
  </si>
  <si>
    <t>PRENEZ LE POUVOIR, LISTE SOUTENUE PAR MARINE LE PEN</t>
  </si>
  <si>
    <t>RENAISSANCE SOUTENUE PAR LA RÉPUBLIQUE EN MARCHE, LE MODEM ET SES PARTENAIRES</t>
  </si>
  <si>
    <t>EUROPE ÉCOLOGIE</t>
  </si>
  <si>
    <t>UNION DE LA DROITE ET DU CENTRE</t>
  </si>
  <si>
    <t>LA FRANCE INSOUMISE</t>
  </si>
  <si>
    <t>ENVIE D'EUROPE ÉCOLOGIQUE ET SOCIALE</t>
  </si>
  <si>
    <t>LE COURAGE DE DÉFENDRE LES FRANÇAIS AVEC NICOLAS DUPONT-AIGNAN. DEBOUT LA FRANCE ! - CNIP</t>
  </si>
  <si>
    <t>LISTE CITOYENNE DU PRINTEMPS EUROPÉEN AVEC BENOÎT HAMON SOUTENUE PAR GÉNÉRATION.S ET DÈME-DIEM 25</t>
  </si>
  <si>
    <t>LES EUROPÉENS</t>
  </si>
  <si>
    <t>POUR L'EUROPE DES GENS CONTRE L'EUROPE DE L'ARGENT</t>
  </si>
  <si>
    <t>PARTI ANIMALISTE</t>
  </si>
  <si>
    <t>URGENCE ÉCOLOGIE</t>
  </si>
  <si>
    <t>ENSEMBLE POUR LE FREXIT</t>
  </si>
  <si>
    <t>LUTTE OUVRIÈRE - CONTRE LE GRAND CAPITAL, LE CAMP DES TRAVAILLEURS</t>
  </si>
  <si>
    <t>ENSEMBLE PATRIOTES ET GILETS JAUNES : POUR LA FRANCE, SORTONS DE L'UNION EUROPÉENNE !</t>
  </si>
  <si>
    <t>ALLIANCE JAUNE, LA RÉVOLTE PAR LE VOTE</t>
  </si>
  <si>
    <t>LES OUBLIÉS DE L'EUROPE - ARTISANS, COMMERÇANTS, PROFESSIONS LIBÉRALES ET INDÉPENDANTS - ACPLI -</t>
  </si>
  <si>
    <t>PARTI PIRATE</t>
  </si>
  <si>
    <t>UNE EUROPE AU SERVICE DES PEUPLES</t>
  </si>
  <si>
    <t>ESPÉRANTO - LANGUE COMMUNE ÉQUITABLE POUR L'EUROPE</t>
  </si>
  <si>
    <t>PARTI FÉDÉRALISTE EUROPÉEN - POUR UNE EUROPE QUI PROTÈGE SES CITOYENS</t>
  </si>
  <si>
    <t>DÉCROISSANCE 2019</t>
  </si>
  <si>
    <t>ALLONS ENFANTS</t>
  </si>
  <si>
    <t>À VOIX ÉGALES</t>
  </si>
  <si>
    <t>PACE - PARTI DES CITOYENS EUROPÉENS</t>
  </si>
  <si>
    <t>MOUVEMENT POUR L'INITIATIVE CITOYENNE</t>
  </si>
  <si>
    <t>UDLEF (UNION DÉMOCRATIQUE POUR LA LIBERTÉ ÉGALITÉ FRATERNITÉ)</t>
  </si>
  <si>
    <t>LISTE DE LA RECONQUÊTE</t>
  </si>
  <si>
    <t>UNE FRANCE ROYALE AU COEUR DE L'EUROPE</t>
  </si>
  <si>
    <t>DÉMOCRATIE REPRÉSENTATIVE</t>
  </si>
  <si>
    <t>ÉVOLUTION CITOYENNE</t>
  </si>
  <si>
    <t>LA LIGNE CLAIRE</t>
  </si>
  <si>
    <t>PARTI RÉVOLUTIONNAIRE COMMUNISTES</t>
  </si>
  <si>
    <t>NEUTRE ET ACTIF</t>
  </si>
  <si>
    <t>The Brexit Party</t>
  </si>
  <si>
    <t>Liberal Democrat</t>
  </si>
  <si>
    <t>Labour</t>
  </si>
  <si>
    <t>Green</t>
  </si>
  <si>
    <t>Conservative</t>
  </si>
  <si>
    <t>Scottish National Party</t>
  </si>
  <si>
    <t>Plaid Cymru</t>
  </si>
  <si>
    <t>Sinn Féin</t>
  </si>
  <si>
    <t>Democratic Unionist Party</t>
  </si>
  <si>
    <t>Alliance Party</t>
  </si>
  <si>
    <t>Ulster Unionist Party</t>
  </si>
  <si>
    <t>Social Democratic &amp; Labour Party</t>
  </si>
  <si>
    <t>Traditional Unionist Voice</t>
  </si>
  <si>
    <t>The Yorkshire Party</t>
  </si>
  <si>
    <t>English Democrats</t>
  </si>
  <si>
    <t>UK European Union Party</t>
  </si>
  <si>
    <t>Animal Welfare Party</t>
  </si>
  <si>
    <t>Women's Equality Party</t>
  </si>
  <si>
    <t>Independent Network</t>
  </si>
  <si>
    <t>Socialist Party of Great Britain</t>
  </si>
  <si>
    <t>Independents</t>
  </si>
  <si>
    <t xml:space="preserve">NEA DIMOKRATIA </t>
  </si>
  <si>
    <t xml:space="preserve">SYNASPISMOS RIZOSPASTIKIS ARISTERAS </t>
  </si>
  <si>
    <t xml:space="preserve">KINIMA ALLAGIS </t>
  </si>
  <si>
    <t xml:space="preserve">KOMMOUNISTIKO KOMMA ELLADAS </t>
  </si>
  <si>
    <t xml:space="preserve">LAIKOS SYNDESMOS - CHRYSI AVGI </t>
  </si>
  <si>
    <t xml:space="preserve">ELLINIKI LYSI </t>
  </si>
  <si>
    <t xml:space="preserve">MERA25 </t>
  </si>
  <si>
    <t xml:space="preserve">PLEFSI ELEFTHERIAS </t>
  </si>
  <si>
    <t xml:space="preserve">POTAMI </t>
  </si>
  <si>
    <t xml:space="preserve">ENOSI KENTROON </t>
  </si>
  <si>
    <t xml:space="preserve">ELLADA - O ALLOS DROMOS </t>
  </si>
  <si>
    <t xml:space="preserve">LAIKOS ORTHODOXOS SYNAGERMOS - PATRIOTIKI RIZOSPASTIKI ENOSI </t>
  </si>
  <si>
    <t xml:space="preserve">POLITES TOU ILIA PSINAKI </t>
  </si>
  <si>
    <t xml:space="preserve">OIKOLOGOI PRASINOI </t>
  </si>
  <si>
    <t xml:space="preserve">ANEXARTITOI ELLINES </t>
  </si>
  <si>
    <t xml:space="preserve">ELEFTHERI PATRIDA </t>
  </si>
  <si>
    <t xml:space="preserve">KOMMA ISOTITAS EIRINIS KAI FILIAS </t>
  </si>
  <si>
    <t xml:space="preserve">DIMIOURGIA XANA! </t>
  </si>
  <si>
    <t xml:space="preserve">ANTIKAPITALISTIKI ARISTERI SYNERGASIA GIA TIN ANATROPI </t>
  </si>
  <si>
    <t xml:space="preserve">AGROTIKO KTINOTROFIKO KOMMA ELLADAS </t>
  </si>
  <si>
    <t xml:space="preserve">LAIKI ENOTITA - METOPO ANATROPIS </t>
  </si>
  <si>
    <t xml:space="preserve">ELLINON SYNELEFSIS </t>
  </si>
  <si>
    <t xml:space="preserve">OIKOLOGIA PRASINOI - ALLILENGYI </t>
  </si>
  <si>
    <t xml:space="preserve">ENYPEKK - ORTHIA ELLADA </t>
  </si>
  <si>
    <t xml:space="preserve">KOMMA NEON </t>
  </si>
  <si>
    <t xml:space="preserve">DIMOKRATIKI EFTHYNI </t>
  </si>
  <si>
    <t xml:space="preserve">NEA ELLINIKI ORMI </t>
  </si>
  <si>
    <t xml:space="preserve">MARXISTIKO - LENINISTIKO KOMMOUNISTIKO KOMMA ELLADAS </t>
  </si>
  <si>
    <t xml:space="preserve">DIMOSTHENIS VERGIS - ELLINES OIKOLOGOI </t>
  </si>
  <si>
    <t xml:space="preserve">ETHNIKO METOPO - PATRIOTIKOS SYNDESMOS - LIONTARIA - SYNERGEIA GIA TIN ELLADA </t>
  </si>
  <si>
    <t xml:space="preserve">LAIKES EVROPAIKES KOINONIKES OMADES </t>
  </si>
  <si>
    <t xml:space="preserve">ARMA SYNERGASIAS GIA TIN EVROPI TON ETHNON </t>
  </si>
  <si>
    <t xml:space="preserve">ELLINES RIZOSPASTES </t>
  </si>
  <si>
    <t xml:space="preserve">EVROPAIKI ELEFTHERI SYMMACHIA - OURANIO TOXO </t>
  </si>
  <si>
    <t xml:space="preserve">FILELEFTHERI SYMMACHIA </t>
  </si>
  <si>
    <t xml:space="preserve">ORGANOSI KOMMOUNISTON DIETHNISTON ELLADAS </t>
  </si>
  <si>
    <t xml:space="preserve">KOLLATOS - ANEXARTITO POLITIKO KINIMA </t>
  </si>
  <si>
    <t xml:space="preserve">LEFKO - AGROTIKO KOMMA ELLADAS - ENOSEIS POLITISMOU KAI ANAPTYXIS </t>
  </si>
  <si>
    <t xml:space="preserve">ELLINIKO ORAMA </t>
  </si>
  <si>
    <t xml:space="preserve">HRVATSKA DEMOKRATSKA ZAJEDNICA - HDZ </t>
  </si>
  <si>
    <t xml:space="preserve">SOCIJALDEMOKRATSKA PARTIJA HRVATSKE - SDP </t>
  </si>
  <si>
    <t xml:space="preserve">HRAST - POKRET ZA USPJEŠNU HRVATSKU, HKS, HSP AS, UHD </t>
  </si>
  <si>
    <t xml:space="preserve">Kandidacijska lista grupe birača - KOLAKUŠIĆ MISLAV </t>
  </si>
  <si>
    <t xml:space="preserve">ŽIVI ZID </t>
  </si>
  <si>
    <t xml:space="preserve">HSS, GLAS, IDS, HSU, PGS, DEMOKRATI, LABURISTI </t>
  </si>
  <si>
    <t xml:space="preserve">MOST NEZAVISNIH LISTA </t>
  </si>
  <si>
    <t xml:space="preserve">Kandidacijska lista grupe birača - PETIR MARIJANA </t>
  </si>
  <si>
    <t xml:space="preserve">BRUNA ESIH - ZLATKO HASANBEGOVIĆ: NEOVISNI ZA HRVATSKU, HRVATSKA STRANKA PRAVA </t>
  </si>
  <si>
    <t xml:space="preserve">SAMOSTALNA DEMOKRATSKA SRPSKA STRANKA - SDSS </t>
  </si>
  <si>
    <t xml:space="preserve">HRVATSKA NARODNA STRANKA - LIBERALNI DEMOKRATI - HNS </t>
  </si>
  <si>
    <t xml:space="preserve">START - STRANKA ANTIKORUPCIJE, RAZVOJA I TRANSPARENTNOSTI - START </t>
  </si>
  <si>
    <t xml:space="preserve">"BANDIĆ MILAN 365 - STRANKA RADA I SOLIDARNOSTI" </t>
  </si>
  <si>
    <t xml:space="preserve">MOŽEMO! - POLITIČKA PLATFORMA, NOVA LJEVICA, ORaH </t>
  </si>
  <si>
    <t xml:space="preserve">PAMETNO, UNIJA KVARNERA </t>
  </si>
  <si>
    <t xml:space="preserve">NARODNA STRANKA - REFORMISTI </t>
  </si>
  <si>
    <t xml:space="preserve">ZELENA LISTA </t>
  </si>
  <si>
    <t xml:space="preserve">HRVATSKA SOCIJALNO - LIBERALNA STRANKA - HSLS </t>
  </si>
  <si>
    <t xml:space="preserve">HRVATSKA DEMOKRATSKA STRANKA </t>
  </si>
  <si>
    <t xml:space="preserve">AUTOHTONA - HRVATSKA STRANKA PRAVA - A - HSP </t>
  </si>
  <si>
    <t xml:space="preserve">BLOKIRANI - DEBLOKIRAJMO HRVATSKU - BLOKIRANI </t>
  </si>
  <si>
    <t xml:space="preserve">SNAGA - STRANKA NARODNOG I GRAĐANSKOG AKTIVIZMA - SNAGA </t>
  </si>
  <si>
    <t xml:space="preserve">HRVATSKA DEMOKRŠĆANSKA STRANKA - HDS </t>
  </si>
  <si>
    <t xml:space="preserve">RF, SRP </t>
  </si>
  <si>
    <t xml:space="preserve">POKRET ZA MODERNU HRVATSKU </t>
  </si>
  <si>
    <t xml:space="preserve">DEMOKRATSKI SAVEZ SRBA - DSS </t>
  </si>
  <si>
    <t xml:space="preserve">HRVATSKA BRANITELJSKA PUČKA STRANKA - HBPS </t>
  </si>
  <si>
    <t xml:space="preserve">MOJA VOLJENA HRVATSKA - MVH </t>
  </si>
  <si>
    <t xml:space="preserve">ZAGORSKA STRANKA ZA ZAGREB - ZSZ </t>
  </si>
  <si>
    <t xml:space="preserve">SLOBODNA HRVATSKA - SH </t>
  </si>
  <si>
    <t xml:space="preserve">STRANKA HRVATSKOG ZAJEDNIŠTVA - SHZ </t>
  </si>
  <si>
    <t xml:space="preserve">HRVATSKA STRANKA REDA - HSR </t>
  </si>
  <si>
    <t xml:space="preserve">SLOBODARSKA STRANKA HRVATSKE - SSH </t>
  </si>
  <si>
    <t xml:space="preserve">FIDESZ- KDNP </t>
  </si>
  <si>
    <t xml:space="preserve">DK </t>
  </si>
  <si>
    <t xml:space="preserve">MOMENTUM </t>
  </si>
  <si>
    <t xml:space="preserve">MSZP- PÁRBESZÉD </t>
  </si>
  <si>
    <t xml:space="preserve">JOBBIK </t>
  </si>
  <si>
    <t xml:space="preserve">MI HAZÁNK </t>
  </si>
  <si>
    <t xml:space="preserve">MKKP </t>
  </si>
  <si>
    <t xml:space="preserve">LMP </t>
  </si>
  <si>
    <t xml:space="preserve">MUNKÁSPÁRT </t>
  </si>
  <si>
    <t>LEGA SALVINI PREMIER</t>
  </si>
  <si>
    <t>PARTITO DEMOCRATICO</t>
  </si>
  <si>
    <t>MOVIMENTO 5 STELLE</t>
  </si>
  <si>
    <t>FORZA ITALIA</t>
  </si>
  <si>
    <t>FRATELLI D'ITALIA</t>
  </si>
  <si>
    <t>+EUROPA - ITALIA IN COMUNE - PDE ITALIA</t>
  </si>
  <si>
    <t>EUROPA VERDE</t>
  </si>
  <si>
    <t>LA SINISTRA</t>
  </si>
  <si>
    <t>PARTITO COMUNISTA</t>
  </si>
  <si>
    <t>PARTITO ANIMALISTA</t>
  </si>
  <si>
    <t>POPOLO DELLA FAMIGLIA - ALTERNATIVA POPOLARE</t>
  </si>
  <si>
    <t>CASAPOUND ITALIA - DESTRE UNITE</t>
  </si>
  <si>
    <t>POPOLARI PER L'ITALIA</t>
  </si>
  <si>
    <t>PARTITO PIRATA</t>
  </si>
  <si>
    <t>FORZA NUOVA</t>
  </si>
  <si>
    <t>AUTONOMIE PER L'EUROPA</t>
  </si>
  <si>
    <t>PPA MOVIMENTO POLITICO PENSIERO AZIONE</t>
  </si>
  <si>
    <t>Homeland Union - Lithuanian Christian Democrats</t>
  </si>
  <si>
    <t>Lithuanian Social Democratic Party</t>
  </si>
  <si>
    <t>Lithuanian Peasant Popular Union</t>
  </si>
  <si>
    <t>Labour Party</t>
  </si>
  <si>
    <t>Liberals Movement of the Republic of Lithuania</t>
  </si>
  <si>
    <t>Visuomeninis rinkimų komitetas „Aušros Maldeikienės traukinys“</t>
  </si>
  <si>
    <t>"Valdemaro Tomaševskio blokas" Christian Families Union and Russians Alliance Coalition</t>
  </si>
  <si>
    <t>Lithuanian Centre Party</t>
  </si>
  <si>
    <t>Visuomeninis rinkimų komitetas „Prezidento Rolando Pakso judėjimas“</t>
  </si>
  <si>
    <t>Visuomeninis rinkimų komitetas „Vytautas Radžvilas: susigrąžinkime valstybę!“</t>
  </si>
  <si>
    <t>Party "Order and Justice"</t>
  </si>
  <si>
    <t>Social Democratic Labour Party of Lithuania</t>
  </si>
  <si>
    <t>Lithuanian Green Party</t>
  </si>
  <si>
    <t>Lithuanian Freedom Union (Liberals)</t>
  </si>
  <si>
    <t>Visuomeninis rinkimų komitetas „Stipri Lietuva vieningoje Europoje“</t>
  </si>
  <si>
    <t>Visuomeninis rinkimų komitetas „Lemiamas šuolis“</t>
  </si>
  <si>
    <t>Total</t>
  </si>
  <si>
    <t xml:space="preserve">DP </t>
  </si>
  <si>
    <t xml:space="preserve">Piraten </t>
  </si>
  <si>
    <t xml:space="preserve">Déi Konservativ </t>
  </si>
  <si>
    <t xml:space="preserve">KPL </t>
  </si>
  <si>
    <t xml:space="preserve">déi Lénk </t>
  </si>
  <si>
    <t xml:space="preserve">VOLT </t>
  </si>
  <si>
    <t xml:space="preserve">déi gréng </t>
  </si>
  <si>
    <t xml:space="preserve">LSAP </t>
  </si>
  <si>
    <t xml:space="preserve">ADR </t>
  </si>
  <si>
    <t xml:space="preserve">CSV </t>
  </si>
  <si>
    <t>Latvijas Reģionu Apvienība</t>
  </si>
  <si>
    <t>Zaļo un Zemnieku savienība</t>
  </si>
  <si>
    <t>Jaunā Saskaņa</t>
  </si>
  <si>
    <t>Jaunā konservatīvā partija</t>
  </si>
  <si>
    <t>Attīstībai/Par!</t>
  </si>
  <si>
    <t>Rīcības partija</t>
  </si>
  <si>
    <t>Atmoda</t>
  </si>
  <si>
    <t>Latvijas Sociāldemokrātiskā strādnieku partija</t>
  </si>
  <si>
    <t>Jaunā VIENOTĪBA</t>
  </si>
  <si>
    <t>Saskaņa sociāldemokrātiskā partija</t>
  </si>
  <si>
    <t>Nacionālā apvienība Visu Latvijai!-Tēvzemei un Brīvībai/LNNK</t>
  </si>
  <si>
    <t>Latvijas Krievu savienība</t>
  </si>
  <si>
    <t>PROGRESĪVIE</t>
  </si>
  <si>
    <t>Politiskā partija KPV LV</t>
  </si>
  <si>
    <t>Latviešu Nacionālisti</t>
  </si>
  <si>
    <t>Centra partija</t>
  </si>
  <si>
    <t>Alleanza Bilda</t>
  </si>
  <si>
    <t>Alternattiva Demokratika</t>
  </si>
  <si>
    <t>Brain Not Ego</t>
  </si>
  <si>
    <t>Imperium Europa</t>
  </si>
  <si>
    <t>Moviment Patrijotti Maltin</t>
  </si>
  <si>
    <t>Partit Demokratiku</t>
  </si>
  <si>
    <t>Partit Laburista</t>
  </si>
  <si>
    <t>Partit Nazzjonalista</t>
  </si>
  <si>
    <t>Independent Candidate</t>
  </si>
  <si>
    <t>P.v.d.A./Europese Sociaaldemocraten</t>
  </si>
  <si>
    <t>CDA - Europese Volkspartij</t>
  </si>
  <si>
    <t>Forum voor Democratie</t>
  </si>
  <si>
    <t>GROENLINKS</t>
  </si>
  <si>
    <t>Democraten 66 (D66)</t>
  </si>
  <si>
    <t>ChristenUnie-SGP</t>
  </si>
  <si>
    <t>Partij voor de Dieren</t>
  </si>
  <si>
    <t>50PLUS</t>
  </si>
  <si>
    <t>PVV (Partij voor de Vrijheid)</t>
  </si>
  <si>
    <t>SP (Socialistische Partij)</t>
  </si>
  <si>
    <t>Volt Nederland</t>
  </si>
  <si>
    <t>vandeRegio &amp; Piratenpartij</t>
  </si>
  <si>
    <t>De Groenen</t>
  </si>
  <si>
    <t>JEZUS LEEFT</t>
  </si>
  <si>
    <t>KOMITET WYBORCZY PRAWO I SPRAWIEDLIWOŚĆ</t>
  </si>
  <si>
    <t>KOALICYJNY KOMITET WYBORCZY KOALICJA EUROPEJSKA PO PSL SLD .N ZIELONI</t>
  </si>
  <si>
    <t>KOMITET WYBORCZY WIOSNA ROBERTA BIEDRONIA</t>
  </si>
  <si>
    <t>KOMITET WYBORCZY WYBORCÓW KONFEDERACJA KORWIN BRAUN LIROY NARODOWCY</t>
  </si>
  <si>
    <t>KOMITET WYBORCZY WYBORCÓW KUKIZ'15</t>
  </si>
  <si>
    <t>KOALICYJNY KOMITET WYBORCZY LEWICA RAZEM - PARTIA RAZEM, UNIA PRACY, RSS</t>
  </si>
  <si>
    <t>KOMITET WYBORCZY WYBORCÓW POLSKA FAIR PLAY BEZPARTYJNI GWIAZDOWSKI</t>
  </si>
  <si>
    <t>KOALICYJNY KOMITET WYBORCZY POLEXIT - KOALICJA</t>
  </si>
  <si>
    <t>KOMITET WYBORCZY JEDNOŚĆ NARODU</t>
  </si>
  <si>
    <t>KOMITET WYBORCZY RUCH PRAWDZIWA EUROPA - EUROPA CHRISTI</t>
  </si>
  <si>
    <t>Partido Comunista dos Trabalhadores Portugueses - PCTP/MRPP</t>
  </si>
  <si>
    <t>Partido Democratico Republicano - PDR</t>
  </si>
  <si>
    <t>Pessoas - Animais - Natureza - PAN</t>
  </si>
  <si>
    <t>Partido Socialista - PS</t>
  </si>
  <si>
    <t>Alianca - A</t>
  </si>
  <si>
    <t>Partido Nacional Renovador - PNR</t>
  </si>
  <si>
    <t>Nos, Cidadoas - NC</t>
  </si>
  <si>
    <t>Partido Trabalhista Portugues - PTP</t>
  </si>
  <si>
    <t>Partido Social Democrata - PPD/PSD</t>
  </si>
  <si>
    <t>Bloco de Esquerda - BE</t>
  </si>
  <si>
    <t>Iniciativa Liberal - IL</t>
  </si>
  <si>
    <t>Movimento Alternativa Socialista - MAS</t>
  </si>
  <si>
    <t>CDS - Partido Popular - CDS-PP</t>
  </si>
  <si>
    <t>Partido Unido dos Reformados e Pensionistas - PURP</t>
  </si>
  <si>
    <t>Basta! - PPM.PPV/CDC</t>
  </si>
  <si>
    <t>Livre - L</t>
  </si>
  <si>
    <t>CDU - Coligacao Democratica Unitaria - PCP-PEV</t>
  </si>
  <si>
    <t>EDP</t>
  </si>
  <si>
    <t>Independent candidate: George-Nicolae Simion</t>
  </si>
  <si>
    <t>Independent candidate: Gregoriana Carmen Tudoran</t>
  </si>
  <si>
    <t>National Union for the Progress of Romania</t>
  </si>
  <si>
    <t>Partidul Naţional Liberal</t>
  </si>
  <si>
    <t>Partidul Social Democrat</t>
  </si>
  <si>
    <t>Alianța 2020 USR-PLUS</t>
  </si>
  <si>
    <t>PRO România</t>
  </si>
  <si>
    <t>Partidul Mișcarea Populară</t>
  </si>
  <si>
    <t>Uniunea Democrată a Maghiarilor din România</t>
  </si>
  <si>
    <t>Alianța Liberalilor și Democraților</t>
  </si>
  <si>
    <t>Uniunea Națională pentru Progresul României</t>
  </si>
  <si>
    <t>Partidul Prodemo</t>
  </si>
  <si>
    <t>Partidul România Unită</t>
  </si>
  <si>
    <t>Partidul Socialist Român</t>
  </si>
  <si>
    <t>Partidul Social Democrat Independent</t>
  </si>
  <si>
    <t>Blocul Unității Naționale - BUN</t>
  </si>
  <si>
    <t>M - Moderaterna</t>
  </si>
  <si>
    <t>C - Centerpartiet</t>
  </si>
  <si>
    <t>L - Liberalerna (tidigare Folkpartiet)</t>
  </si>
  <si>
    <t>KD - Kristdemokraterna</t>
  </si>
  <si>
    <t>S - Arbetarepartiet-Socialdemokraterna</t>
  </si>
  <si>
    <t>V - Vänsterpartiet</t>
  </si>
  <si>
    <t>MP - Miljöpartiet de gröna</t>
  </si>
  <si>
    <t>SD - Sverigedemokraterna</t>
  </si>
  <si>
    <t>FI - Feministiskt initiativ</t>
  </si>
  <si>
    <t>PP - Piratpartiet</t>
  </si>
  <si>
    <t>SLOVENSKA DEMOKRATSKA STRANKA - SDS in SLS - SLOVENSKA LJUDSKA STRANKA</t>
  </si>
  <si>
    <t>SOCIALNI DEMOKRATI - SD</t>
  </si>
  <si>
    <t>LISTA MARJANA ŠARCA</t>
  </si>
  <si>
    <t>NOVA SLOVENIJA - KRŠČANSKI DEMOKRATI</t>
  </si>
  <si>
    <t>DeSUS – DEMOKRATIČNA STRANKA UPOKOJENCEV SLOVENIJE</t>
  </si>
  <si>
    <t>STRANKA ALENKE BRATUŠEK</t>
  </si>
  <si>
    <t>SLOVENSKA NACIONALNA STRANKA SNS</t>
  </si>
  <si>
    <t>ZELENI SLOVENIJE</t>
  </si>
  <si>
    <t>DOM - DOMOVINSKA LIGA</t>
  </si>
  <si>
    <t>POVEŽIMO SE</t>
  </si>
  <si>
    <t>SMC - STRANKA MODERNEGA CENTRA</t>
  </si>
  <si>
    <t>ZSI - GIBANJE ZEDINJENA SLOVENIJA</t>
  </si>
  <si>
    <t>DD DOBRA DRŽAVA</t>
  </si>
  <si>
    <t>SMER - sociálna demokracia</t>
  </si>
  <si>
    <t>Kresťanská demokracia - Život a prosperita</t>
  </si>
  <si>
    <t>Kotleba - Ľudová strana Naše Slovensko</t>
  </si>
  <si>
    <t>KOREKTÚRA - Andrej Hryc</t>
  </si>
  <si>
    <t>Slovenská národná strana</t>
  </si>
  <si>
    <t>SME RODINA - Boris Kollár</t>
  </si>
  <si>
    <t>OBYČAJNÍ ĽUDIA a nezávislé osobnosti (OĽANO)</t>
  </si>
  <si>
    <t>STAROSTOVIA A NEZÁVISLÍ KANDIDÁTI</t>
  </si>
  <si>
    <t>Strana práce</t>
  </si>
  <si>
    <t>Strana tolerancie a spolunažívania</t>
  </si>
  <si>
    <t>HLAS ĽUDU</t>
  </si>
  <si>
    <t>Maďarská kresťanskodemokratická aliancia - Magyar Kereszténydemokrata Szövetség</t>
  </si>
  <si>
    <t>DOPRAVA</t>
  </si>
  <si>
    <t>Kresťanskodemokratické hnutie</t>
  </si>
  <si>
    <t>Strana zelených Slovenska</t>
  </si>
  <si>
    <t>MOST - HÍD</t>
  </si>
  <si>
    <t>PRIAMA DEMOKRACIA</t>
  </si>
  <si>
    <t>Strana rómskej koalície - SRK</t>
  </si>
  <si>
    <t>SLOVENSKÁ KONZERVATÍVNA STRANA</t>
  </si>
  <si>
    <t>SLOVENSKÁ NÁRODNÁ JEDNOTA - strana vlastencov</t>
  </si>
  <si>
    <t>Strana maďarskej komunity - Magyar Közösség Pártja</t>
  </si>
  <si>
    <t>DOMA DOBRE</t>
  </si>
  <si>
    <t>Koalícia Komunistická strana Slovenska, VZDOR - strana práce</t>
  </si>
  <si>
    <t>EURÓPSKA DEMOKRATICKÁ STRANA</t>
  </si>
  <si>
    <t>Sloboda a Solidarita</t>
  </si>
  <si>
    <t>Slovenská ľudová strana Andreja Hlinku</t>
  </si>
  <si>
    <t>NAJ - Nezávislosť a Jednota</t>
  </si>
  <si>
    <t>Kresťanská únia</t>
  </si>
  <si>
    <t>Koalícia Progresívne Slovensko a SPOLU - občianska demokracia</t>
  </si>
  <si>
    <t>Demokratická strana</t>
  </si>
  <si>
    <t>NÁRODNÁ KOALÍCIA</t>
  </si>
  <si>
    <t>Fine Gael (F.G.)</t>
  </si>
  <si>
    <t>Non-Party (Non-P)</t>
  </si>
  <si>
    <t>Independents 4 Change (I.4.C.)</t>
  </si>
  <si>
    <t>Fianna Fáil (F.F.)</t>
  </si>
  <si>
    <t>Sinn Féin (S.F.)</t>
  </si>
  <si>
    <t>Renua Ireland (R.I.)</t>
  </si>
  <si>
    <t xml:space="preserve">Worker’s Party of Ireland (W.P.) </t>
  </si>
  <si>
    <t>Identity Ireland (I.I.)</t>
  </si>
  <si>
    <t xml:space="preserve">Direct Democracy Ireland (D.D.I.) </t>
  </si>
  <si>
    <t xml:space="preserve">Green Party/Comhaontas Glas (G.P.) </t>
  </si>
  <si>
    <t xml:space="preserve">Labour (Lab.) </t>
  </si>
  <si>
    <t>Solidarity - People Before Profit (S.P.B.P.)</t>
  </si>
  <si>
    <t>Social Democrats (S.D.)</t>
  </si>
  <si>
    <t>AT</t>
  </si>
  <si>
    <t>BE</t>
  </si>
  <si>
    <t>BG</t>
  </si>
  <si>
    <t>HR</t>
  </si>
  <si>
    <t>CY</t>
  </si>
  <si>
    <t>CZ</t>
  </si>
  <si>
    <t>EE</t>
  </si>
  <si>
    <t>FR</t>
  </si>
  <si>
    <t>DE</t>
  </si>
  <si>
    <t>GR</t>
  </si>
  <si>
    <t>HU</t>
  </si>
  <si>
    <t>IE</t>
  </si>
  <si>
    <t>IT</t>
  </si>
  <si>
    <t>LV</t>
  </si>
  <si>
    <t>LT</t>
  </si>
  <si>
    <t>LU</t>
  </si>
  <si>
    <t>MT</t>
  </si>
  <si>
    <t>PL</t>
  </si>
  <si>
    <t>PT</t>
  </si>
  <si>
    <t>RO</t>
  </si>
  <si>
    <t>SK</t>
  </si>
  <si>
    <t>SI</t>
  </si>
  <si>
    <t>ES</t>
  </si>
  <si>
    <t>SE</t>
  </si>
  <si>
    <t>UK</t>
  </si>
  <si>
    <t>Abb.</t>
  </si>
  <si>
    <t>ECPM</t>
  </si>
  <si>
    <t>Pirate Party</t>
  </si>
  <si>
    <t>NGLA</t>
  </si>
  <si>
    <t>APEU</t>
  </si>
  <si>
    <t>INITIATIVE</t>
  </si>
  <si>
    <t>Affiliated Parties</t>
  </si>
  <si>
    <t>ALDE-EPP</t>
  </si>
  <si>
    <t>ALDE-EDP</t>
  </si>
  <si>
    <t>ALDE-PES-EDP</t>
  </si>
  <si>
    <t>Party of the greens - Zelenite</t>
  </si>
  <si>
    <t>ALDE-EPP-EGP-PES</t>
  </si>
  <si>
    <t>Now the People</t>
  </si>
  <si>
    <t>ECR-ECPM</t>
  </si>
  <si>
    <t>NEA DEXIA</t>
  </si>
  <si>
    <t>Solens Frihetsparti</t>
  </si>
  <si>
    <t>Boningpartiet, Sveriges Rikes 3kr Bondesrepublikanerna, co-op, B.r.p.</t>
  </si>
  <si>
    <t>Det nya partiet</t>
  </si>
  <si>
    <t>Kustkult</t>
  </si>
  <si>
    <t>AfS - Alternativ för Sverige</t>
  </si>
  <si>
    <t>MED - Medborgerlig Samling</t>
  </si>
  <si>
    <t>PV - Partiet Vändpunkt</t>
  </si>
  <si>
    <t>DjuP - Djurens parti</t>
  </si>
  <si>
    <t>LPo - Landsbygdspartiet Oberoende</t>
  </si>
  <si>
    <t>KrVP - Kristna Värdepartiet</t>
  </si>
  <si>
    <t>DD - Direktdemokraterna</t>
  </si>
  <si>
    <t>SKP - Sveriges Kommunistiska Parti</t>
  </si>
  <si>
    <t>ViS - Vi Socialkonservativa</t>
  </si>
  <si>
    <t>KLP - Klassiskt liberala partiet</t>
  </si>
  <si>
    <t>BASIP - Basinkomstpartiet</t>
  </si>
  <si>
    <t>SKÅ - SKÅNEPARTIET</t>
  </si>
  <si>
    <t>FRP - Sverige ut ur EU/Frihetliga Rättvisepartiet</t>
  </si>
  <si>
    <t>TRP - TRYGGHETSPARTIET</t>
  </si>
  <si>
    <t>NYREF - NY REFORM</t>
  </si>
  <si>
    <t>CSIS - Common sense in Sweden</t>
  </si>
  <si>
    <t>EAP - Europeiska Arbetarpartiet-EAP</t>
  </si>
  <si>
    <t>VSAM - Valsamverkanspartiet</t>
  </si>
  <si>
    <t>Post-Brexit votes</t>
  </si>
  <si>
    <t>Membership</t>
  </si>
  <si>
    <t>2019 EP Electoral Results</t>
  </si>
  <si>
    <t>MEPs from lists</t>
  </si>
  <si>
    <t>Nber EUPPs</t>
  </si>
  <si>
    <t>MEPs declared post-Brexit</t>
  </si>
  <si>
    <t>Count post-Brexit</t>
  </si>
  <si>
    <t>Votes post-Brexit</t>
  </si>
  <si>
    <t>2020 EU Funding</t>
  </si>
  <si>
    <t>Nber parties</t>
  </si>
  <si>
    <t>EP2019 Results</t>
  </si>
  <si>
    <t>https://www.democrats.eu/</t>
  </si>
  <si>
    <t>https://www.e-f-a.org/</t>
  </si>
  <si>
    <t>https://europeangreens.eu/</t>
  </si>
  <si>
    <t>https://www.epp.eu/</t>
  </si>
  <si>
    <t>https://www.id-party.eu/</t>
  </si>
  <si>
    <t>https://www.european-left.org/</t>
  </si>
  <si>
    <t>https://www.pes.eu/</t>
  </si>
  <si>
    <t>https://www.volteuropa.org/</t>
  </si>
  <si>
    <t>https://www.initiative-cwpe.org/en/participating-parties/</t>
  </si>
  <si>
    <t>https://www.aldeparty.eu/members/member-parties</t>
  </si>
  <si>
    <t>https://ecpm.info/members-and-associates.html</t>
  </si>
  <si>
    <t>https://ecrparty.eu/about</t>
  </si>
  <si>
    <t>Parties bearing the name</t>
  </si>
  <si>
    <t>https://www.bmi.gv.at/412/Europawahlen/Europawahl_2019/start.aspx#endgErgebnis</t>
  </si>
  <si>
    <t>https://elections2019.belgium.be/en/results-figures?el=EU&amp;id=EUR00000</t>
  </si>
  <si>
    <t>https://results.cik.bg/ep2019/rezultati/</t>
  </si>
  <si>
    <t>http://wtv.elections.moi.gov.cy/English</t>
  </si>
  <si>
    <t>https://www.volby.cz/pls/ep2019/ep11?xjazyk=EN</t>
  </si>
  <si>
    <t>https://www.bundeswahlleiter.de/europawahlen/2019/ergebnisse/bund-99.html</t>
  </si>
  <si>
    <t>https://www.dst.dk/valg/Valg1684426/valgopg/valgopgHL.htm</t>
  </si>
  <si>
    <t>https://ep2019.valimised.ee/en/election-result/index.html</t>
  </si>
  <si>
    <t>https://resultados.eleccioneslocaleseuropeas19.es/#/es/eu/resultados/total</t>
  </si>
  <si>
    <t>https://www.interieur.gouv.fr/Elections/Les-resultats/Europeennes/elecresult__europeennes-2019/(path)/europeennes-2019//FE.html</t>
  </si>
  <si>
    <t>https://www.izbori.hr/site/UserDocsImages/2019/Izbori_clanova_u_EU_parlament_iz_RH/Rezultati/2019-06-05_14_30_izvjesce.pdf</t>
  </si>
  <si>
    <t>https://ekloges.ypes.gr/current/e/home/en/parties/</t>
  </si>
  <si>
    <t>https://www.valasztas.hu/osszesitett-eredmenyek_ep2019</t>
  </si>
  <si>
    <t>https://elezionistorico.interno.gov.it/index.php?tpel=E&amp;dtel=26/05/2019&amp;tpa=Y&amp;tpe=A&amp;lev0=0&amp;levsut0=0&amp;es0=S&amp;ms=S</t>
  </si>
  <si>
    <t>https://www.vrk.lt/en/2019-europos-parlamento/rezultatai?srcUrl=/rinkimai/904/2/1548/rezultatai/en/rezultataiEpDaugmVrt.html</t>
  </si>
  <si>
    <t>https://elections.public.lu/fr/elections-europeennes/2019.html</t>
  </si>
  <si>
    <t>https://epv2019.cvk.lv/pub/en/election-results</t>
  </si>
  <si>
    <t>https://electoral.gov.mt/ElectionResults/MEP</t>
  </si>
  <si>
    <t>https://verkiezingsuitslagen.nl/verkiezingen/detail/EP20190523</t>
  </si>
  <si>
    <t>https://pe2019.pkw.gov.pl/pe2019/en/wyniki/pl</t>
  </si>
  <si>
    <t>https://www.eleicoes.mai.gov.pt/europeias2019/</t>
  </si>
  <si>
    <t>https://data.val.se/val/ep2019/slutresultat/E/rike/index.html</t>
  </si>
  <si>
    <t>https://volitve.gov.si/ep2019/#/rezultati</t>
  </si>
  <si>
    <t>http://europarlamentare2019.bec.ro/wp-content/uploads/2019/06/PV_E_BEC_sgn_GS_P.pdf</t>
  </si>
  <si>
    <t>https://www.bbc.com/news/topics/crjeqkdevwvt/the-uks-european-elections-2019</t>
  </si>
  <si>
    <t>http://volby.statistics.sk/ep/ep2019/en/data02.html</t>
  </si>
  <si>
    <t>https://www.housing.gov.ie/sites/default/files/publications/files/a4_european_results_2019_0.pdf</t>
  </si>
  <si>
    <t>https://tulospalvelu.vaalit.fi/EPV-2019/en/tulos_kokomaa.html</t>
  </si>
  <si>
    <t>Private funds
raised (2017)</t>
  </si>
  <si>
    <t>http://www.epgencms.europarl.europa.eu/cmsdata/upload/013ecc6a-197e-49dd-991b-26f3d2ea4600/2020_02_17_ALDE_List_of_MEPs_following_Brexit.pdf</t>
  </si>
  <si>
    <t>http://www.epgencms.europarl.europa.eu/cmsdata/upload/1f2410cb-603f-4904-a1f9-ec09a0d1d9dd/2020_02_10_EPP_List_of_MEPs_following_Brexit.pdf</t>
  </si>
  <si>
    <t>http://www.epgencms.europarl.europa.eu/cmsdata/upload/d843d020-c3af-4f19-95dd-5aee48f27280/2020_02_17_PES_List_of_MEPs.pdf</t>
  </si>
  <si>
    <t>http://www.epgencms.europarl.europa.eu/cmsdata/upload/6bcec652-f259-4da4-9c1a-8f00b60ee95d/2020_02_17_EDP_List_of_MEPs_following_Brexit.pdf</t>
  </si>
  <si>
    <t>http://www.epgencms.europarl.europa.eu/cmsdata/upload/cdbe3bda-d2a6-4d58-a9b7-9c25d600b0bb/2019_07_18_EFA_Representation_following_2019_EP_elections.pdf</t>
  </si>
  <si>
    <t>http://www.epgencms.europarl.europa.eu/cmsdata/upload/491d8ebe-bcff-4628-afba-4c345462a828/2020_02_11_EGP_List_of_MEPs_following_Brexit_Membership_list.docx</t>
  </si>
  <si>
    <t>http://www.epgencms.europarl.europa.eu/cmsdata/upload/7fae2519-087a-4b16-bbb1-6becdb80204a/2020_02_11_EL_List_of_MEPs_following_Brexit.xls</t>
  </si>
  <si>
    <t>http://www.epgencms.europarl.europa.eu/cmsdata/upload/6f59b330-1f8e-439a-bae4-f4eb8f181eb4/2019_12_09_ECR_Party_List_of_MEPs.docx</t>
  </si>
  <si>
    <t>-</t>
  </si>
  <si>
    <t>http://www.epgencms.europarl.europa.eu/cmsdata/upload/d04983b7-d8ca-4cea-907f-15496fbab7a6/2020_02_01_ID_Party_List_of_MEPs_following_Brexit.pdf</t>
  </si>
  <si>
    <t>Individual Membership</t>
  </si>
  <si>
    <t>https://www.europarl.europa.eu/contracts-and-grants/files/political-parties-and-foundations/audit-reports-and-donations/en-the-total-number-of-individual-members-30-01-2018.pdf</t>
  </si>
  <si>
    <t>Other</t>
  </si>
  <si>
    <t>(out of 705)</t>
  </si>
  <si>
    <t>Total post-Brexit</t>
  </si>
  <si>
    <t>Name</t>
  </si>
  <si>
    <t>Voting data</t>
  </si>
  <si>
    <t>EU Public funding</t>
  </si>
  <si>
    <t>(maximum EU funding awarded)</t>
  </si>
  <si>
    <t>https://www.europarl.europa.eu/contracts-and-grants/files/political-parties-and-foundations/european-political-parties/en-funding-amounts-parties-2020.pdf</t>
  </si>
  <si>
    <t>http://www.nordic-green-left-alliance.org/</t>
  </si>
  <si>
    <t>https://www.europarl.europa.eu/contracts-and-grants/files/political-parties-and-foundations/audit-reports-and-donations/parties/aecr/aecr-report-2017.pdf</t>
  </si>
  <si>
    <t>https://www.europarl.europa.eu/contracts-and-grants/files/political-parties-and-foundations/audit-reports-and-donations/parties/alde/alde-2017.pdf</t>
  </si>
  <si>
    <t>Private donations (2017)</t>
  </si>
  <si>
    <t>MEP affiliations (2020)</t>
  </si>
  <si>
    <t>Party affiliation (2020)</t>
  </si>
  <si>
    <t>(comptes de résultats &gt; marge brute d'exploitation &gt; Ventes et prestations &gt; Cotisations, dons, legs et subsides)</t>
  </si>
  <si>
    <t>https://www.europarl.europa.eu/contracts-and-grants/files/political-parties-and-foundations/audit-reports-and-donations/parties/ecpm/ecpm-report-2017.pdf</t>
  </si>
  <si>
    <t>Statement of Income and Expenditures &gt; Revenue &gt; Membership fees + Donations + Other own resources + Contributions in-kind</t>
  </si>
  <si>
    <t>https://www.europarl.europa.eu/contracts-and-grants/files/political-parties-and-foundations/audit-reports-and-donations/parties/edp/edp-report-2017.pdf</t>
  </si>
  <si>
    <t>https://www.europarl.europa.eu/contracts-and-grants/files/political-parties-and-foundations/audit-reports-and-donations/parties/efa/efa-report-2017.pdf</t>
  </si>
  <si>
    <t>https://www.europarl.europa.eu/contracts-and-grants/files/political-parties-and-foundations/audit-reports-and-donations/parties/egp/egp-report-2017.pdf</t>
  </si>
  <si>
    <t>https://www.europarl.europa.eu/contracts-and-grants/files/political-parties-and-foundations/audit-reports-and-donations/parties/epp/epp-report-2017.pdf</t>
  </si>
  <si>
    <t>https://www.europarl.europa.eu/contracts-and-grants/files/political-parties-and-foundations/audit-reports-and-donations/parties/menl/menl-report-2017.pdf</t>
  </si>
  <si>
    <t>https://www.europarl.europa.eu/contracts-and-grants/files/political-parties-and-foundations/audit-reports-and-donations/parties/el/el-report-2017.pdf</t>
  </si>
  <si>
    <t>https://www.europarl.europa.eu/contracts-and-grants/files/political-parties-and-foundations/audit-reports-and-donations/parties/pes/pes-report-2017.pdf</t>
  </si>
  <si>
    <t>Questionnaire (2020)</t>
  </si>
  <si>
    <t>Incl. coalitions*</t>
  </si>
  <si>
    <t>Incl. coalition*</t>
  </si>
  <si>
    <t>* In case of coalition, and except where the coalition was clearly unequal, votes were split among coalition members.</t>
  </si>
  <si>
    <t>28**</t>
  </si>
  <si>
    <t>** Volt is a special case here, as it operates at all levels under the same name and organisation. Therefore, despite only having 13 of its national chapters registered as national parties, it is present as Volt in all 27 Member States and the United Kingdom.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</si>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</sst>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 &quot;€&quot;"/>
  </numFmts>
  <fonts count="7" x14ac:knownFonts="1">
    <font>
      <sz val="12"/>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1"/>
      <color theme="1"/>
      <name val="Arial"/>
      <family val="2"/>
    </font>
    <font>
      <u/>
      <sz val="12"/>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1"/>
      </right>
      <top/>
      <bottom/>
      <diagonal/>
    </border>
    <border>
      <left style="thin">
        <color theme="0" tint="-0.499984740745262"/>
      </left>
      <right style="thin">
        <color theme="1"/>
      </right>
      <top/>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diagonal/>
    </border>
    <border>
      <left style="thin">
        <color theme="1"/>
      </left>
      <right style="thin">
        <color theme="0" tint="-0.499984740745262"/>
      </right>
      <top/>
      <bottom style="thin">
        <color indexed="64"/>
      </bottom>
      <diagonal/>
    </border>
    <border>
      <left/>
      <right style="thin">
        <color theme="1"/>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53">
    <xf numFmtId="0" fontId="0" fillId="0" borderId="0" xfId="0"/>
    <xf numFmtId="0" fontId="0" fillId="0" borderId="0" xfId="0" applyBorder="1"/>
    <xf numFmtId="0" fontId="0" fillId="0" borderId="0" xfId="0" applyAlignment="1">
      <alignment horizontal="center"/>
    </xf>
    <xf numFmtId="164" fontId="0" fillId="0" borderId="0" xfId="1" applyNumberFormat="1" applyFont="1"/>
    <xf numFmtId="1" fontId="0" fillId="0" borderId="0" xfId="0" applyNumberFormat="1" applyAlignment="1">
      <alignment horizontal="center"/>
    </xf>
    <xf numFmtId="0" fontId="0" fillId="0" borderId="0" xfId="0" applyNumberFormat="1"/>
    <xf numFmtId="0" fontId="0" fillId="0" borderId="0" xfId="0" applyBorder="1" applyAlignment="1">
      <alignment horizont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1" fontId="2" fillId="2" borderId="3" xfId="0" applyNumberFormat="1" applyFont="1" applyFill="1" applyBorder="1" applyAlignment="1">
      <alignment horizontal="center" vertical="center"/>
    </xf>
    <xf numFmtId="0" fontId="2" fillId="2" borderId="11" xfId="0" applyFont="1" applyFill="1" applyBorder="1" applyAlignment="1">
      <alignment horizontal="center"/>
    </xf>
    <xf numFmtId="164" fontId="2" fillId="2" borderId="1" xfId="1" applyNumberFormat="1" applyFont="1" applyFill="1" applyBorder="1" applyAlignment="1">
      <alignment horizontal="center" vertical="center"/>
    </xf>
    <xf numFmtId="164" fontId="2" fillId="2" borderId="5" xfId="1" applyNumberFormat="1" applyFont="1" applyFill="1" applyBorder="1" applyAlignment="1">
      <alignment horizontal="center" vertical="center"/>
    </xf>
    <xf numFmtId="164" fontId="0" fillId="0" borderId="1" xfId="1" applyNumberFormat="1" applyFont="1" applyBorder="1"/>
    <xf numFmtId="0" fontId="0" fillId="3" borderId="0" xfId="0" applyFill="1"/>
    <xf numFmtId="0" fontId="3" fillId="0" borderId="0" xfId="0" applyFont="1" applyBorder="1"/>
    <xf numFmtId="0" fontId="3" fillId="0" borderId="0" xfId="0" applyFont="1" applyBorder="1" applyAlignment="1">
      <alignment horizontal="left" vertical="center"/>
    </xf>
    <xf numFmtId="0" fontId="5" fillId="0" borderId="0" xfId="3"/>
    <xf numFmtId="164" fontId="0" fillId="0" borderId="4" xfId="1" applyNumberFormat="1" applyFont="1" applyBorder="1"/>
    <xf numFmtId="164" fontId="2" fillId="2" borderId="0" xfId="1" applyNumberFormat="1" applyFont="1" applyFill="1" applyBorder="1" applyAlignment="1">
      <alignment horizontal="center" vertical="center"/>
    </xf>
    <xf numFmtId="0" fontId="0" fillId="0" borderId="0" xfId="0" quotePrefix="1"/>
    <xf numFmtId="0" fontId="3" fillId="0" borderId="0" xfId="0" applyFont="1" applyFill="1" applyBorder="1"/>
    <xf numFmtId="10" fontId="0" fillId="0" borderId="0" xfId="2" applyNumberFormat="1" applyFont="1" applyBorder="1" applyAlignment="1">
      <alignment horizontal="center"/>
    </xf>
    <xf numFmtId="0" fontId="0" fillId="0" borderId="3" xfId="0" applyBorder="1" applyAlignment="1">
      <alignment horizontal="center"/>
    </xf>
    <xf numFmtId="0" fontId="2" fillId="2" borderId="22" xfId="0" applyFont="1" applyFill="1" applyBorder="1" applyAlignment="1">
      <alignment horizontal="center" vertical="center"/>
    </xf>
    <xf numFmtId="0" fontId="1" fillId="0" borderId="0" xfId="3" applyFont="1"/>
    <xf numFmtId="0" fontId="0" fillId="0" borderId="21" xfId="0" applyBorder="1"/>
    <xf numFmtId="164" fontId="0" fillId="3" borderId="0" xfId="1" applyNumberFormat="1" applyFont="1" applyFill="1"/>
    <xf numFmtId="0" fontId="0" fillId="3" borderId="21" xfId="0" applyFill="1" applyBorder="1"/>
    <xf numFmtId="0" fontId="0" fillId="3" borderId="19" xfId="0" applyFill="1" applyBorder="1" applyAlignment="1">
      <alignment horizontal="left" vertical="center"/>
    </xf>
    <xf numFmtId="0" fontId="0" fillId="3" borderId="21" xfId="0" applyFill="1" applyBorder="1" applyAlignment="1">
      <alignment horizontal="left" vertical="center"/>
    </xf>
    <xf numFmtId="0" fontId="0" fillId="3" borderId="20" xfId="0" applyFill="1" applyBorder="1" applyAlignment="1">
      <alignment horizontal="left" vertical="center"/>
    </xf>
    <xf numFmtId="164" fontId="0" fillId="3" borderId="0" xfId="1" applyNumberFormat="1" applyFont="1" applyFill="1" applyAlignment="1">
      <alignment horizontal="center"/>
    </xf>
    <xf numFmtId="164" fontId="0" fillId="3" borderId="3" xfId="1" applyNumberFormat="1" applyFont="1" applyFill="1" applyBorder="1"/>
    <xf numFmtId="10" fontId="2" fillId="2" borderId="0" xfId="2" applyNumberFormat="1" applyFont="1" applyFill="1" applyBorder="1" applyAlignment="1">
      <alignment horizontal="center" vertical="center"/>
    </xf>
    <xf numFmtId="0" fontId="0" fillId="3" borderId="0" xfId="0" applyFill="1" applyAlignment="1">
      <alignment vertical="center"/>
    </xf>
    <xf numFmtId="0" fontId="0" fillId="3" borderId="16" xfId="0" applyFill="1" applyBorder="1"/>
    <xf numFmtId="0" fontId="0" fillId="3" borderId="17" xfId="0" applyFill="1" applyBorder="1" applyAlignment="1">
      <alignment horizontal="center"/>
    </xf>
    <xf numFmtId="164" fontId="0" fillId="3" borderId="23" xfId="1" applyNumberFormat="1" applyFont="1" applyFill="1" applyBorder="1" applyAlignment="1"/>
    <xf numFmtId="164" fontId="0" fillId="3" borderId="25" xfId="1" applyNumberFormat="1" applyFont="1" applyFill="1" applyBorder="1"/>
    <xf numFmtId="10" fontId="0" fillId="3" borderId="17" xfId="2" applyNumberFormat="1" applyFont="1" applyFill="1" applyBorder="1" applyAlignment="1">
      <alignment horizontal="right"/>
    </xf>
    <xf numFmtId="164" fontId="0" fillId="3" borderId="17" xfId="1" applyNumberFormat="1" applyFont="1" applyFill="1" applyBorder="1"/>
    <xf numFmtId="10" fontId="0" fillId="3" borderId="17" xfId="2" applyNumberFormat="1" applyFont="1" applyFill="1" applyBorder="1" applyAlignment="1">
      <alignment horizontal="center"/>
    </xf>
    <xf numFmtId="164" fontId="0" fillId="3" borderId="18" xfId="1" applyNumberFormat="1" applyFont="1" applyFill="1" applyBorder="1"/>
    <xf numFmtId="164" fontId="0" fillId="3" borderId="17" xfId="0" applyNumberFormat="1" applyFill="1" applyBorder="1"/>
    <xf numFmtId="0" fontId="0" fillId="3" borderId="13" xfId="0" applyFill="1" applyBorder="1"/>
    <xf numFmtId="0" fontId="0" fillId="3" borderId="14" xfId="0" applyFill="1" applyBorder="1" applyAlignment="1">
      <alignment horizontal="center"/>
    </xf>
    <xf numFmtId="164" fontId="0" fillId="3" borderId="24" xfId="1" applyNumberFormat="1" applyFont="1" applyFill="1" applyBorder="1"/>
    <xf numFmtId="164" fontId="0" fillId="3" borderId="26" xfId="1" applyNumberFormat="1" applyFont="1" applyFill="1" applyBorder="1"/>
    <xf numFmtId="10" fontId="0" fillId="3" borderId="14" xfId="2" applyNumberFormat="1" applyFont="1" applyFill="1" applyBorder="1" applyAlignment="1">
      <alignment horizontal="right"/>
    </xf>
    <xf numFmtId="164" fontId="0" fillId="3" borderId="14" xfId="1" applyNumberFormat="1" applyFont="1" applyFill="1" applyBorder="1"/>
    <xf numFmtId="10" fontId="0" fillId="3" borderId="14" xfId="2" applyNumberFormat="1" applyFont="1" applyFill="1" applyBorder="1" applyAlignment="1">
      <alignment horizontal="center"/>
    </xf>
    <xf numFmtId="164" fontId="0" fillId="3" borderId="15" xfId="1" applyNumberFormat="1" applyFont="1" applyFill="1" applyBorder="1"/>
    <xf numFmtId="164" fontId="0" fillId="3" borderId="23" xfId="0" applyNumberFormat="1" applyFill="1" applyBorder="1"/>
    <xf numFmtId="164" fontId="0" fillId="3" borderId="25" xfId="0" applyNumberFormat="1" applyFill="1" applyBorder="1"/>
    <xf numFmtId="9" fontId="0" fillId="3" borderId="17" xfId="2" applyFont="1" applyFill="1" applyBorder="1"/>
    <xf numFmtId="164" fontId="0" fillId="3" borderId="24" xfId="0" applyNumberFormat="1" applyFill="1" applyBorder="1"/>
    <xf numFmtId="164" fontId="0" fillId="3" borderId="26" xfId="0" applyNumberFormat="1" applyFill="1" applyBorder="1"/>
    <xf numFmtId="9" fontId="0" fillId="3" borderId="14" xfId="2" applyFont="1" applyFill="1" applyBorder="1"/>
    <xf numFmtId="164" fontId="0" fillId="3" borderId="14" xfId="0" applyNumberFormat="1" applyFill="1" applyBorder="1"/>
    <xf numFmtId="0" fontId="0" fillId="3" borderId="0" xfId="0" applyFill="1" applyAlignment="1">
      <alignment horizontal="center"/>
    </xf>
    <xf numFmtId="10" fontId="0" fillId="3" borderId="0" xfId="2" applyNumberFormat="1" applyFont="1" applyFill="1"/>
    <xf numFmtId="164" fontId="0" fillId="3" borderId="0" xfId="1" applyNumberFormat="1" applyFont="1" applyFill="1" applyBorder="1"/>
    <xf numFmtId="1" fontId="0" fillId="3" borderId="0" xfId="1" applyNumberFormat="1" applyFont="1" applyFill="1" applyBorder="1" applyAlignment="1">
      <alignment horizontal="center"/>
    </xf>
    <xf numFmtId="1" fontId="0" fillId="3" borderId="1" xfId="1" applyNumberFormat="1" applyFont="1" applyFill="1" applyBorder="1" applyAlignment="1">
      <alignment horizontal="center"/>
    </xf>
    <xf numFmtId="1" fontId="0" fillId="3" borderId="2" xfId="0" applyNumberFormat="1" applyFill="1" applyBorder="1" applyAlignment="1">
      <alignment horizontal="center" vertical="center"/>
    </xf>
    <xf numFmtId="1" fontId="0" fillId="3" borderId="0" xfId="0" applyNumberFormat="1" applyFill="1" applyBorder="1" applyAlignment="1">
      <alignment horizontal="center" vertical="center"/>
    </xf>
    <xf numFmtId="164" fontId="0" fillId="3" borderId="1" xfId="1" applyNumberFormat="1" applyFont="1" applyFill="1" applyBorder="1" applyAlignment="1">
      <alignment horizontal="center"/>
    </xf>
    <xf numFmtId="165" fontId="0" fillId="3" borderId="0" xfId="0" applyNumberFormat="1" applyFill="1" applyBorder="1" applyAlignment="1">
      <alignment horizontal="right" vertical="center"/>
    </xf>
    <xf numFmtId="165" fontId="0" fillId="3" borderId="1" xfId="0" applyNumberFormat="1" applyFill="1" applyBorder="1"/>
    <xf numFmtId="165" fontId="0" fillId="3" borderId="0" xfId="0" applyNumberFormat="1" applyFill="1" applyBorder="1" applyAlignment="1">
      <alignment horizontal="right"/>
    </xf>
    <xf numFmtId="164" fontId="0" fillId="3" borderId="4" xfId="1" applyNumberFormat="1" applyFont="1" applyFill="1" applyBorder="1"/>
    <xf numFmtId="1" fontId="0" fillId="3" borderId="3" xfId="1" applyNumberFormat="1" applyFont="1" applyFill="1" applyBorder="1" applyAlignment="1">
      <alignment horizontal="center"/>
    </xf>
    <xf numFmtId="1" fontId="0" fillId="3" borderId="5" xfId="1" applyNumberFormat="1" applyFont="1" applyFill="1" applyBorder="1" applyAlignment="1">
      <alignment horizontal="center"/>
    </xf>
    <xf numFmtId="165" fontId="0" fillId="3" borderId="3" xfId="0" applyNumberFormat="1" applyFill="1" applyBorder="1" applyAlignment="1">
      <alignment horizontal="right"/>
    </xf>
    <xf numFmtId="165" fontId="0" fillId="3" borderId="5" xfId="0" applyNumberFormat="1" applyFill="1" applyBorder="1"/>
    <xf numFmtId="1" fontId="0" fillId="3" borderId="7" xfId="0" applyNumberFormat="1" applyFill="1" applyBorder="1" applyAlignment="1">
      <alignment horizontal="center" vertical="center"/>
    </xf>
    <xf numFmtId="1" fontId="0" fillId="3" borderId="6" xfId="0" applyNumberFormat="1" applyFill="1" applyBorder="1" applyAlignment="1">
      <alignment horizontal="center" vertical="center"/>
    </xf>
    <xf numFmtId="164" fontId="0" fillId="3" borderId="8" xfId="1" applyNumberFormat="1" applyFont="1" applyFill="1" applyBorder="1" applyAlignment="1">
      <alignment horizontal="center"/>
    </xf>
    <xf numFmtId="1" fontId="0" fillId="3" borderId="4" xfId="0" applyNumberFormat="1" applyFill="1" applyBorder="1" applyAlignment="1">
      <alignment horizontal="center" vertical="center"/>
    </xf>
    <xf numFmtId="1" fontId="0" fillId="3" borderId="3" xfId="0" applyNumberFormat="1" applyFill="1" applyBorder="1" applyAlignment="1">
      <alignment horizontal="center" vertical="center"/>
    </xf>
    <xf numFmtId="164" fontId="0" fillId="3" borderId="5" xfId="1" applyNumberFormat="1" applyFont="1" applyFill="1" applyBorder="1" applyAlignment="1">
      <alignment horizontal="center"/>
    </xf>
    <xf numFmtId="0" fontId="2" fillId="3" borderId="20" xfId="0" applyFont="1" applyFill="1" applyBorder="1" applyAlignment="1">
      <alignment vertical="center"/>
    </xf>
    <xf numFmtId="164" fontId="0" fillId="3" borderId="3" xfId="0" applyNumberFormat="1" applyFill="1" applyBorder="1" applyAlignment="1">
      <alignment vertical="center"/>
    </xf>
    <xf numFmtId="1" fontId="0" fillId="3" borderId="5" xfId="0" applyNumberFormat="1" applyFill="1" applyBorder="1" applyAlignment="1">
      <alignment horizontal="center" vertical="center"/>
    </xf>
    <xf numFmtId="0" fontId="0" fillId="3" borderId="4" xfId="0" applyFill="1" applyBorder="1" applyAlignment="1">
      <alignment vertical="center"/>
    </xf>
    <xf numFmtId="0" fontId="0" fillId="3" borderId="3" xfId="0" applyFill="1" applyBorder="1" applyAlignment="1">
      <alignment vertical="center"/>
    </xf>
    <xf numFmtId="164" fontId="0" fillId="3" borderId="5" xfId="1" applyNumberFormat="1" applyFont="1" applyFill="1" applyBorder="1" applyAlignment="1">
      <alignment horizontal="center" vertical="center"/>
    </xf>
    <xf numFmtId="165" fontId="0" fillId="3" borderId="3" xfId="0" applyNumberFormat="1" applyFill="1" applyBorder="1" applyAlignment="1">
      <alignment horizontal="right" vertical="center"/>
    </xf>
    <xf numFmtId="165" fontId="0" fillId="3" borderId="5" xfId="0" applyNumberFormat="1" applyFill="1" applyBorder="1" applyAlignment="1">
      <alignment horizontal="right" vertical="center"/>
    </xf>
    <xf numFmtId="0" fontId="0" fillId="3" borderId="0" xfId="0" applyFill="1" applyAlignment="1">
      <alignment vertical="top"/>
    </xf>
    <xf numFmtId="164" fontId="0" fillId="3" borderId="0" xfId="1" applyNumberFormat="1" applyFont="1" applyFill="1" applyAlignment="1">
      <alignment horizontal="center" vertical="top"/>
    </xf>
    <xf numFmtId="0" fontId="0" fillId="3" borderId="10" xfId="0" applyFill="1" applyBorder="1" applyAlignment="1">
      <alignment horizontal="left" vertical="center"/>
    </xf>
    <xf numFmtId="0" fontId="0" fillId="3" borderId="12" xfId="0" applyFill="1" applyBorder="1"/>
    <xf numFmtId="1" fontId="0" fillId="3" borderId="0" xfId="0" applyNumberFormat="1" applyFill="1" applyAlignment="1">
      <alignment horizontal="center" vertical="top"/>
    </xf>
    <xf numFmtId="165" fontId="0" fillId="3" borderId="0" xfId="0" applyNumberFormat="1" applyFill="1" applyAlignment="1">
      <alignment horizontal="right" vertical="top"/>
    </xf>
    <xf numFmtId="1" fontId="0" fillId="3" borderId="0" xfId="0" applyNumberFormat="1" applyFill="1" applyAlignment="1">
      <alignment horizontal="center"/>
    </xf>
    <xf numFmtId="165" fontId="0" fillId="3" borderId="0" xfId="0" applyNumberFormat="1" applyFill="1" applyAlignment="1">
      <alignment horizontal="right"/>
    </xf>
    <xf numFmtId="0" fontId="0" fillId="0" borderId="21" xfId="0" applyNumberFormat="1" applyFont="1" applyBorder="1"/>
    <xf numFmtId="0" fontId="0" fillId="0" borderId="21" xfId="0" applyNumberFormat="1" applyBorder="1"/>
    <xf numFmtId="0" fontId="3" fillId="0" borderId="21" xfId="0" applyNumberFormat="1" applyFont="1" applyBorder="1"/>
    <xf numFmtId="0" fontId="0" fillId="0" borderId="21" xfId="1" applyNumberFormat="1" applyFont="1" applyBorder="1"/>
    <xf numFmtId="0" fontId="0" fillId="0" borderId="21" xfId="0" applyNumberFormat="1" applyBorder="1" applyAlignment="1"/>
    <xf numFmtId="0" fontId="1" fillId="0" borderId="21" xfId="1" applyNumberFormat="1" applyFont="1" applyBorder="1"/>
    <xf numFmtId="0" fontId="0" fillId="0" borderId="21" xfId="0" applyNumberFormat="1" applyBorder="1" applyAlignment="1">
      <alignment wrapText="1"/>
    </xf>
    <xf numFmtId="0" fontId="0" fillId="0" borderId="21" xfId="1" applyNumberFormat="1" applyFont="1" applyBorder="1" applyAlignment="1"/>
    <xf numFmtId="0" fontId="0" fillId="0" borderId="21" xfId="0" applyNumberFormat="1" applyFont="1" applyBorder="1" applyAlignment="1"/>
    <xf numFmtId="0" fontId="0" fillId="0" borderId="20" xfId="0" applyNumberFormat="1" applyBorder="1"/>
    <xf numFmtId="0" fontId="0" fillId="0" borderId="20" xfId="0" applyBorder="1"/>
    <xf numFmtId="9" fontId="0" fillId="0" borderId="21" xfId="2" applyFont="1" applyBorder="1"/>
    <xf numFmtId="164" fontId="0" fillId="0" borderId="2" xfId="1" applyNumberFormat="1" applyFont="1" applyBorder="1"/>
    <xf numFmtId="10" fontId="1" fillId="0" borderId="0" xfId="2" applyNumberFormat="1" applyFont="1" applyBorder="1" applyAlignment="1">
      <alignment horizontal="center"/>
    </xf>
    <xf numFmtId="1" fontId="0" fillId="0" borderId="0" xfId="0" applyNumberFormat="1" applyBorder="1" applyAlignment="1">
      <alignment horizontal="center"/>
    </xf>
    <xf numFmtId="10" fontId="0" fillId="0" borderId="0" xfId="0" applyNumberFormat="1" applyBorder="1" applyAlignment="1">
      <alignment horizontal="center"/>
    </xf>
    <xf numFmtId="3" fontId="0" fillId="0" borderId="2" xfId="0" applyNumberFormat="1" applyBorder="1"/>
    <xf numFmtId="1" fontId="0" fillId="0" borderId="0" xfId="2" applyNumberFormat="1" applyFont="1" applyBorder="1" applyAlignment="1">
      <alignment horizontal="center"/>
    </xf>
    <xf numFmtId="9" fontId="0" fillId="0" borderId="0" xfId="2" applyFont="1" applyBorder="1" applyAlignment="1">
      <alignment horizontal="center"/>
    </xf>
    <xf numFmtId="164" fontId="0" fillId="0" borderId="2" xfId="1" applyNumberFormat="1" applyFont="1" applyBorder="1" applyAlignment="1">
      <alignment horizontal="center"/>
    </xf>
    <xf numFmtId="3" fontId="0" fillId="0" borderId="0" xfId="0" applyNumberFormat="1" applyBorder="1" applyAlignment="1">
      <alignment horizontal="center"/>
    </xf>
    <xf numFmtId="164" fontId="4" fillId="0" borderId="2" xfId="1" applyNumberFormat="1" applyFont="1" applyBorder="1"/>
    <xf numFmtId="164" fontId="0" fillId="0" borderId="2" xfId="1" applyNumberFormat="1" applyFont="1" applyBorder="1" applyAlignment="1"/>
    <xf numFmtId="9" fontId="0" fillId="0" borderId="0" xfId="0" applyNumberFormat="1" applyBorder="1" applyAlignment="1">
      <alignment horizontal="center"/>
    </xf>
    <xf numFmtId="10" fontId="0" fillId="0" borderId="3" xfId="0" applyNumberFormat="1" applyBorder="1" applyAlignment="1">
      <alignment horizontal="center"/>
    </xf>
    <xf numFmtId="164" fontId="0" fillId="0" borderId="5" xfId="1" applyNumberFormat="1" applyFont="1" applyBorder="1"/>
    <xf numFmtId="0" fontId="2" fillId="2" borderId="9" xfId="0" applyNumberFormat="1" applyFont="1" applyFill="1" applyBorder="1" applyAlignment="1">
      <alignment horizontal="center"/>
    </xf>
    <xf numFmtId="0" fontId="2" fillId="2" borderId="9" xfId="0" applyFont="1" applyFill="1" applyBorder="1" applyAlignment="1">
      <alignment horizontal="center"/>
    </xf>
    <xf numFmtId="164" fontId="2" fillId="2" borderId="10" xfId="1" applyNumberFormat="1" applyFont="1" applyFill="1" applyBorder="1" applyAlignment="1">
      <alignment horizontal="center"/>
    </xf>
    <xf numFmtId="9" fontId="2" fillId="2" borderId="11" xfId="2" applyFont="1" applyFill="1" applyBorder="1" applyAlignment="1">
      <alignment horizontal="center"/>
    </xf>
    <xf numFmtId="1" fontId="2" fillId="2" borderId="11" xfId="0" applyNumberFormat="1" applyFont="1" applyFill="1" applyBorder="1" applyAlignment="1">
      <alignment horizontal="center"/>
    </xf>
    <xf numFmtId="164" fontId="2" fillId="2" borderId="12" xfId="1" applyNumberFormat="1" applyFont="1" applyFill="1" applyBorder="1" applyAlignment="1">
      <alignment horizontal="center"/>
    </xf>
    <xf numFmtId="0" fontId="6" fillId="3" borderId="21" xfId="0" applyFont="1" applyFill="1" applyBorder="1" applyAlignment="1">
      <alignment horizontal="center" vertical="top" wrapText="1"/>
    </xf>
    <xf numFmtId="0" fontId="6" fillId="3" borderId="20" xfId="0" applyFont="1" applyFill="1" applyBorder="1" applyAlignment="1">
      <alignment horizontal="center" vertical="top" wrapText="1"/>
    </xf>
    <xf numFmtId="165" fontId="2" fillId="2" borderId="12"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top"/>
    </xf>
    <xf numFmtId="1" fontId="6" fillId="3" borderId="12" xfId="0" applyNumberFormat="1" applyFont="1" applyFill="1" applyBorder="1" applyAlignment="1">
      <alignment horizontal="center" vertical="top"/>
    </xf>
    <xf numFmtId="0" fontId="6" fillId="3" borderId="7" xfId="0" applyNumberFormat="1" applyFont="1" applyFill="1" applyBorder="1" applyAlignment="1">
      <alignment horizontal="center" vertical="top" wrapText="1"/>
    </xf>
    <xf numFmtId="0" fontId="6" fillId="3" borderId="4" xfId="0" applyNumberFormat="1" applyFont="1" applyFill="1" applyBorder="1" applyAlignment="1">
      <alignment horizontal="center" vertical="top" wrapText="1"/>
    </xf>
    <xf numFmtId="0" fontId="6" fillId="3" borderId="19" xfId="0" applyFont="1" applyFill="1" applyBorder="1" applyAlignment="1">
      <alignment horizontal="center" vertical="top"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1" fontId="2" fillId="2" borderId="8"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0" xfId="0" applyFont="1" applyFill="1" applyAlignment="1">
      <alignment horizontal="center"/>
    </xf>
    <xf numFmtId="0" fontId="6" fillId="3" borderId="0" xfId="0" applyFont="1" applyFill="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86</xdr:row>
      <xdr:rowOff>0</xdr:rowOff>
    </xdr:from>
    <xdr:to>
      <xdr:col>0</xdr:col>
      <xdr:colOff>304800</xdr:colOff>
      <xdr:row>87</xdr:row>
      <xdr:rowOff>101600</xdr:rowOff>
    </xdr:to>
    <xdr:sp macro="" textlink="">
      <xdr:nvSpPr>
        <xdr:cNvPr id="2" name="AutoShape 32" descr="ΔΗΜΟΚΡΑΤΙΚΟΣ ΣΥΝΑΓΕΡΜΟΣ">
          <a:extLst>
            <a:ext uri="{FF2B5EF4-FFF2-40B4-BE49-F238E27FC236}">
              <a16:creationId xmlns:a16="http://schemas.microsoft.com/office/drawing/2014/main" id="{DD671CA5-752F-CD4F-ABB6-5FD589D75D43}"/>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3" name="AutoShape 33">
          <a:extLst>
            <a:ext uri="{FF2B5EF4-FFF2-40B4-BE49-F238E27FC236}">
              <a16:creationId xmlns:a16="http://schemas.microsoft.com/office/drawing/2014/main" id="{CA181570-C1F9-8741-92D5-0B4339FD3378}"/>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4" name="AutoShape 34" descr="ΑΚΕΛ - ΑΡΙΣΤΕΡΑ - ΝΕΕΣ ΔΥΝΑΜΕΙΣ">
          <a:extLst>
            <a:ext uri="{FF2B5EF4-FFF2-40B4-BE49-F238E27FC236}">
              <a16:creationId xmlns:a16="http://schemas.microsoft.com/office/drawing/2014/main" id="{A8A131E0-D6AD-6D44-A17D-C3C3A4B5549F}"/>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5" name="AutoShape 35">
          <a:extLst>
            <a:ext uri="{FF2B5EF4-FFF2-40B4-BE49-F238E27FC236}">
              <a16:creationId xmlns:a16="http://schemas.microsoft.com/office/drawing/2014/main" id="{DCAE1DBF-D6B2-B347-B34C-FDA18614C08F}"/>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6" name="AutoShape 36" descr="ΔΗΜΟΚΡΑΤΙΚΟ ΚΟΜΜΑ">
          <a:extLst>
            <a:ext uri="{FF2B5EF4-FFF2-40B4-BE49-F238E27FC236}">
              <a16:creationId xmlns:a16="http://schemas.microsoft.com/office/drawing/2014/main" id="{537F94D0-77C3-4D4D-9747-A89B25A7FFCA}"/>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7" name="AutoShape 37">
          <a:extLst>
            <a:ext uri="{FF2B5EF4-FFF2-40B4-BE49-F238E27FC236}">
              <a16:creationId xmlns:a16="http://schemas.microsoft.com/office/drawing/2014/main" id="{11179C8C-A9F6-664E-A8ED-73317620C0AF}"/>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8" name="AutoShape 38" descr="ΕΔΕΚ ΚΙΝΗΜΑ ΣΟΣΙΑΛΔΗΜΟΚΡΑΤΩΝ">
          <a:extLst>
            <a:ext uri="{FF2B5EF4-FFF2-40B4-BE49-F238E27FC236}">
              <a16:creationId xmlns:a16="http://schemas.microsoft.com/office/drawing/2014/main" id="{45104E0A-1824-2D45-A0F8-800EE637AC06}"/>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9" name="AutoShape 39">
          <a:extLst>
            <a:ext uri="{FF2B5EF4-FFF2-40B4-BE49-F238E27FC236}">
              <a16:creationId xmlns:a16="http://schemas.microsoft.com/office/drawing/2014/main" id="{174D510F-D193-E84F-A9CB-5232BA087C85}"/>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0" name="AutoShape 40" descr="ΕΘΝΙΚΟ ΛΑΪΚΟ ΜΕΤΩΠΟ">
          <a:extLst>
            <a:ext uri="{FF2B5EF4-FFF2-40B4-BE49-F238E27FC236}">
              <a16:creationId xmlns:a16="http://schemas.microsoft.com/office/drawing/2014/main" id="{3E182A2C-E75A-2340-AADC-B33A23A1CE32}"/>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1" name="AutoShape 41">
          <a:extLst>
            <a:ext uri="{FF2B5EF4-FFF2-40B4-BE49-F238E27FC236}">
              <a16:creationId xmlns:a16="http://schemas.microsoft.com/office/drawing/2014/main" id="{42447062-6C8B-2F49-B54B-260E3C1A15F4}"/>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2" name="AutoShape 42" descr="ΔΗΜΟΚΡΑΤΙΚΗ ΠΑΡΑΤΑΞΗ">
          <a:extLst>
            <a:ext uri="{FF2B5EF4-FFF2-40B4-BE49-F238E27FC236}">
              <a16:creationId xmlns:a16="http://schemas.microsoft.com/office/drawing/2014/main" id="{F011B702-1419-5B49-ACEF-815B8898FF34}"/>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3" name="AutoShape 43">
          <a:extLst>
            <a:ext uri="{FF2B5EF4-FFF2-40B4-BE49-F238E27FC236}">
              <a16:creationId xmlns:a16="http://schemas.microsoft.com/office/drawing/2014/main" id="{43DE3C0C-C006-1245-8272-ECD6745BC892}"/>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4" name="AutoShape 44" descr="ΣΥΜΜΑΧΙΑ - ΟΙΚΟΛΟΓΟΙ">
          <a:extLst>
            <a:ext uri="{FF2B5EF4-FFF2-40B4-BE49-F238E27FC236}">
              <a16:creationId xmlns:a16="http://schemas.microsoft.com/office/drawing/2014/main" id="{7643DB53-852A-FF43-838A-65347F8781DF}"/>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5" name="AutoShape 45">
          <a:extLst>
            <a:ext uri="{FF2B5EF4-FFF2-40B4-BE49-F238E27FC236}">
              <a16:creationId xmlns:a16="http://schemas.microsoft.com/office/drawing/2014/main" id="{03D2E1F9-AE37-4B41-A59D-63EDCC4D769B}"/>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6" name="AutoShape 46" descr="ΚΙΝΗΜΑ ΓΙΑΣΕΜΙ">
          <a:extLst>
            <a:ext uri="{FF2B5EF4-FFF2-40B4-BE49-F238E27FC236}">
              <a16:creationId xmlns:a16="http://schemas.microsoft.com/office/drawing/2014/main" id="{5B376AE4-3C72-5144-9BCC-BF4D3BA5CB3A}"/>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7" name="AutoShape 47">
          <a:extLst>
            <a:ext uri="{FF2B5EF4-FFF2-40B4-BE49-F238E27FC236}">
              <a16:creationId xmlns:a16="http://schemas.microsoft.com/office/drawing/2014/main" id="{0DB2FB65-E274-A948-8A90-60E8B764470B}"/>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8" name="AutoShape 48" descr="ΚΟΜΜΑ ΓΙΑ ΤΑ ΖΩΑ ΚΥΠΡΟΥ">
          <a:extLst>
            <a:ext uri="{FF2B5EF4-FFF2-40B4-BE49-F238E27FC236}">
              <a16:creationId xmlns:a16="http://schemas.microsoft.com/office/drawing/2014/main" id="{E5ACE270-DAA9-334E-8C32-5ADB447EF1DD}"/>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19" name="AutoShape 49">
          <a:extLst>
            <a:ext uri="{FF2B5EF4-FFF2-40B4-BE49-F238E27FC236}">
              <a16:creationId xmlns:a16="http://schemas.microsoft.com/office/drawing/2014/main" id="{388D5A0A-5890-8043-B13C-675955184D47}"/>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0" name="AutoShape 50" descr="ΠΑΡΑΣΚΕΥΑ ΜΙΧΑΛΗΣ">
          <a:extLst>
            <a:ext uri="{FF2B5EF4-FFF2-40B4-BE49-F238E27FC236}">
              <a16:creationId xmlns:a16="http://schemas.microsoft.com/office/drawing/2014/main" id="{B3F193B7-AC1B-9347-9025-2FF51B9F50C5}"/>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1" name="AutoShape 51">
          <a:extLst>
            <a:ext uri="{FF2B5EF4-FFF2-40B4-BE49-F238E27FC236}">
              <a16:creationId xmlns:a16="http://schemas.microsoft.com/office/drawing/2014/main" id="{FE2371D4-E9EF-2641-8479-E4F3F9C0193C}"/>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2" name="AutoShape 52" descr="ΠΑΤΡΙΩΤΙΚΟ ΚΙΝΗΜΑ">
          <a:extLst>
            <a:ext uri="{FF2B5EF4-FFF2-40B4-BE49-F238E27FC236}">
              <a16:creationId xmlns:a16="http://schemas.microsoft.com/office/drawing/2014/main" id="{0BC5CCD8-652C-BE4B-AF30-F3BFCC9A712C}"/>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3" name="AutoShape 53">
          <a:extLst>
            <a:ext uri="{FF2B5EF4-FFF2-40B4-BE49-F238E27FC236}">
              <a16:creationId xmlns:a16="http://schemas.microsoft.com/office/drawing/2014/main" id="{6F9D64F9-2BE4-6B42-8549-69C5F62456AB}"/>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4" name="AutoShape 54" descr="ΕΘΝΙΚΙΣΤΙΚΟ ΑΠΕΛΕΥΘΕΡΩΤΙΚΟ ΚΙΝΗΜΑ">
          <a:extLst>
            <a:ext uri="{FF2B5EF4-FFF2-40B4-BE49-F238E27FC236}">
              <a16:creationId xmlns:a16="http://schemas.microsoft.com/office/drawing/2014/main" id="{52C907D1-DC5F-B04F-8FF8-B14F3727EA88}"/>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5" name="AutoShape 55">
          <a:extLst>
            <a:ext uri="{FF2B5EF4-FFF2-40B4-BE49-F238E27FC236}">
              <a16:creationId xmlns:a16="http://schemas.microsoft.com/office/drawing/2014/main" id="{BB34E11E-365A-FD44-8BCC-B46DA03D438D}"/>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6" name="AutoShape 56" descr="ΟΡΓΑΝΩΣΗ ΑΓΩΝΙΣΤΩΝ ΔΙΚΑΙΟΣΥΝΗΣ">
          <a:extLst>
            <a:ext uri="{FF2B5EF4-FFF2-40B4-BE49-F238E27FC236}">
              <a16:creationId xmlns:a16="http://schemas.microsoft.com/office/drawing/2014/main" id="{BFD268B0-EF16-0B4F-AC38-7C920BA9297F}"/>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7" name="AutoShape 57">
          <a:extLst>
            <a:ext uri="{FF2B5EF4-FFF2-40B4-BE49-F238E27FC236}">
              <a16:creationId xmlns:a16="http://schemas.microsoft.com/office/drawing/2014/main" id="{C8D4CAFE-2CE9-AE43-B2AE-7B7E03135417}"/>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8" name="AutoShape 58" descr="ΑΡΙΣΤΕΙΔΟΥ ΧΑΡΗΣ">
          <a:extLst>
            <a:ext uri="{FF2B5EF4-FFF2-40B4-BE49-F238E27FC236}">
              <a16:creationId xmlns:a16="http://schemas.microsoft.com/office/drawing/2014/main" id="{065E6FEC-F931-9B43-9001-DD0B4F4E1425}"/>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29" name="AutoShape 59">
          <a:extLst>
            <a:ext uri="{FF2B5EF4-FFF2-40B4-BE49-F238E27FC236}">
              <a16:creationId xmlns:a16="http://schemas.microsoft.com/office/drawing/2014/main" id="{8F75BF33-3C50-4044-8437-B6A4EE3374E1}"/>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30" name="AutoShape 60" descr="ΜΑΡΔΑΠΗΤΤΑΣ ΧΡΥΣΑΝΘΟΣ">
          <a:extLst>
            <a:ext uri="{FF2B5EF4-FFF2-40B4-BE49-F238E27FC236}">
              <a16:creationId xmlns:a16="http://schemas.microsoft.com/office/drawing/2014/main" id="{7E3D2E54-E2DF-EB4C-91F0-20CBDF8B6705}"/>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31" name="AutoShape 61">
          <a:extLst>
            <a:ext uri="{FF2B5EF4-FFF2-40B4-BE49-F238E27FC236}">
              <a16:creationId xmlns:a16="http://schemas.microsoft.com/office/drawing/2014/main" id="{A0D3636F-CDC8-A341-8439-DDA139241C0E}"/>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304800</xdr:colOff>
      <xdr:row>87</xdr:row>
      <xdr:rowOff>101600</xdr:rowOff>
    </xdr:to>
    <xdr:sp macro="" textlink="">
      <xdr:nvSpPr>
        <xdr:cNvPr id="32" name="AutoShape 62" descr="ΣΟΣΙΑΛΙΣΤΙΚΟ ΚΟΜΜΑ ΚΥΠΡΟΥ">
          <a:extLst>
            <a:ext uri="{FF2B5EF4-FFF2-40B4-BE49-F238E27FC236}">
              <a16:creationId xmlns:a16="http://schemas.microsoft.com/office/drawing/2014/main" id="{1298F07B-1616-5B4A-ABD9-62CABE84696E}"/>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33" name="AutoShape 32" descr="ΔΗΜΟΚΡΑΤΙΚΟΣ ΣΥΝΑΓΕΡΜΟΣ">
          <a:extLst>
            <a:ext uri="{FF2B5EF4-FFF2-40B4-BE49-F238E27FC236}">
              <a16:creationId xmlns:a16="http://schemas.microsoft.com/office/drawing/2014/main" id="{4C47A608-D5F5-9D49-8CAE-D5637B8CD41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34" name="AutoShape 33">
          <a:extLst>
            <a:ext uri="{FF2B5EF4-FFF2-40B4-BE49-F238E27FC236}">
              <a16:creationId xmlns:a16="http://schemas.microsoft.com/office/drawing/2014/main" id="{5F9C7A50-D525-274E-86D0-178999131E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35" name="AutoShape 34" descr="ΑΚΕΛ - ΑΡΙΣΤΕΡΑ - ΝΕΕΣ ΔΥΝΑΜΕΙΣ">
          <a:extLst>
            <a:ext uri="{FF2B5EF4-FFF2-40B4-BE49-F238E27FC236}">
              <a16:creationId xmlns:a16="http://schemas.microsoft.com/office/drawing/2014/main" id="{30E1AEAF-6078-2540-A234-F3D1B3545F1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36" name="AutoShape 35">
          <a:extLst>
            <a:ext uri="{FF2B5EF4-FFF2-40B4-BE49-F238E27FC236}">
              <a16:creationId xmlns:a16="http://schemas.microsoft.com/office/drawing/2014/main" id="{DC92C4FE-590B-C94E-B8CC-3A67D19314B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37" name="AutoShape 36" descr="ΔΗΜΟΚΡΑΤΙΚΟ ΚΟΜΜΑ">
          <a:extLst>
            <a:ext uri="{FF2B5EF4-FFF2-40B4-BE49-F238E27FC236}">
              <a16:creationId xmlns:a16="http://schemas.microsoft.com/office/drawing/2014/main" id="{A74A80F7-1FC9-414C-B0AE-84FF26D3884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38" name="AutoShape 37">
          <a:extLst>
            <a:ext uri="{FF2B5EF4-FFF2-40B4-BE49-F238E27FC236}">
              <a16:creationId xmlns:a16="http://schemas.microsoft.com/office/drawing/2014/main" id="{278DE142-BE25-8B46-BFF5-C198E33751C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39" name="AutoShape 38" descr="ΕΔΕΚ ΚΙΝΗΜΑ ΣΟΣΙΑΛΔΗΜΟΚΡΑΤΩΝ">
          <a:extLst>
            <a:ext uri="{FF2B5EF4-FFF2-40B4-BE49-F238E27FC236}">
              <a16:creationId xmlns:a16="http://schemas.microsoft.com/office/drawing/2014/main" id="{BCAB73FC-56CB-1F42-AA87-2E3715206CC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0" name="AutoShape 39">
          <a:extLst>
            <a:ext uri="{FF2B5EF4-FFF2-40B4-BE49-F238E27FC236}">
              <a16:creationId xmlns:a16="http://schemas.microsoft.com/office/drawing/2014/main" id="{1E663F71-682C-1E43-964A-49EEBE56AAA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1" name="AutoShape 40" descr="ΕΘΝΙΚΟ ΛΑΪΚΟ ΜΕΤΩΠΟ">
          <a:extLst>
            <a:ext uri="{FF2B5EF4-FFF2-40B4-BE49-F238E27FC236}">
              <a16:creationId xmlns:a16="http://schemas.microsoft.com/office/drawing/2014/main" id="{311356C5-13BF-9C47-9DDA-8A666C92F76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2" name="AutoShape 41">
          <a:extLst>
            <a:ext uri="{FF2B5EF4-FFF2-40B4-BE49-F238E27FC236}">
              <a16:creationId xmlns:a16="http://schemas.microsoft.com/office/drawing/2014/main" id="{A6F2923E-A1C8-F840-B341-3D80FDB53E1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3" name="AutoShape 42" descr="ΔΗΜΟΚΡΑΤΙΚΗ ΠΑΡΑΤΑΞΗ">
          <a:extLst>
            <a:ext uri="{FF2B5EF4-FFF2-40B4-BE49-F238E27FC236}">
              <a16:creationId xmlns:a16="http://schemas.microsoft.com/office/drawing/2014/main" id="{86D89287-448A-A449-96AA-5D3476463B0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4" name="AutoShape 43">
          <a:extLst>
            <a:ext uri="{FF2B5EF4-FFF2-40B4-BE49-F238E27FC236}">
              <a16:creationId xmlns:a16="http://schemas.microsoft.com/office/drawing/2014/main" id="{E72886EA-F1E6-C846-B65B-693F39243D6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5" name="AutoShape 44" descr="ΣΥΜΜΑΧΙΑ - ΟΙΚΟΛΟΓΟΙ">
          <a:extLst>
            <a:ext uri="{FF2B5EF4-FFF2-40B4-BE49-F238E27FC236}">
              <a16:creationId xmlns:a16="http://schemas.microsoft.com/office/drawing/2014/main" id="{D2E031F3-45E0-2142-9E29-4441EC6FDAF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6" name="AutoShape 45">
          <a:extLst>
            <a:ext uri="{FF2B5EF4-FFF2-40B4-BE49-F238E27FC236}">
              <a16:creationId xmlns:a16="http://schemas.microsoft.com/office/drawing/2014/main" id="{A107FD4D-A938-4344-B36B-51C37FB3E50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7" name="AutoShape 46" descr="ΚΙΝΗΜΑ ΓΙΑΣΕΜΙ">
          <a:extLst>
            <a:ext uri="{FF2B5EF4-FFF2-40B4-BE49-F238E27FC236}">
              <a16:creationId xmlns:a16="http://schemas.microsoft.com/office/drawing/2014/main" id="{671B9079-B48A-2944-A05A-5660500B24B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8" name="AutoShape 47">
          <a:extLst>
            <a:ext uri="{FF2B5EF4-FFF2-40B4-BE49-F238E27FC236}">
              <a16:creationId xmlns:a16="http://schemas.microsoft.com/office/drawing/2014/main" id="{19C59658-FCDC-3A45-893C-C7F83A5169B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49" name="AutoShape 48" descr="ΚΟΜΜΑ ΓΙΑ ΤΑ ΖΩΑ ΚΥΠΡΟΥ">
          <a:extLst>
            <a:ext uri="{FF2B5EF4-FFF2-40B4-BE49-F238E27FC236}">
              <a16:creationId xmlns:a16="http://schemas.microsoft.com/office/drawing/2014/main" id="{B2590CAA-244B-4E4B-800B-D7CD9662B5F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0" name="AutoShape 49">
          <a:extLst>
            <a:ext uri="{FF2B5EF4-FFF2-40B4-BE49-F238E27FC236}">
              <a16:creationId xmlns:a16="http://schemas.microsoft.com/office/drawing/2014/main" id="{20CEF9CB-0FEB-9F4C-9E5F-28292DC8CD6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1" name="AutoShape 50" descr="ΠΑΡΑΣΚΕΥΑ ΜΙΧΑΛΗΣ">
          <a:extLst>
            <a:ext uri="{FF2B5EF4-FFF2-40B4-BE49-F238E27FC236}">
              <a16:creationId xmlns:a16="http://schemas.microsoft.com/office/drawing/2014/main" id="{293DC30D-FCA0-794F-97D2-D48FA6DDEEC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2" name="AutoShape 51">
          <a:extLst>
            <a:ext uri="{FF2B5EF4-FFF2-40B4-BE49-F238E27FC236}">
              <a16:creationId xmlns:a16="http://schemas.microsoft.com/office/drawing/2014/main" id="{E444688D-7A88-C64A-8314-AFA186E3549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3" name="AutoShape 52" descr="ΠΑΤΡΙΩΤΙΚΟ ΚΙΝΗΜΑ">
          <a:extLst>
            <a:ext uri="{FF2B5EF4-FFF2-40B4-BE49-F238E27FC236}">
              <a16:creationId xmlns:a16="http://schemas.microsoft.com/office/drawing/2014/main" id="{C825ABAD-2987-524B-9AE9-CD50B412AD0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4" name="AutoShape 53">
          <a:extLst>
            <a:ext uri="{FF2B5EF4-FFF2-40B4-BE49-F238E27FC236}">
              <a16:creationId xmlns:a16="http://schemas.microsoft.com/office/drawing/2014/main" id="{3B96E38B-9CEB-CA4B-99E2-A07871F93D2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5" name="AutoShape 54" descr="ΕΘΝΙΚΙΣΤΙΚΟ ΑΠΕΛΕΥΘΕΡΩΤΙΚΟ ΚΙΝΗΜΑ">
          <a:extLst>
            <a:ext uri="{FF2B5EF4-FFF2-40B4-BE49-F238E27FC236}">
              <a16:creationId xmlns:a16="http://schemas.microsoft.com/office/drawing/2014/main" id="{247E4CA0-E69C-604F-8813-9F466219B63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6" name="AutoShape 55">
          <a:extLst>
            <a:ext uri="{FF2B5EF4-FFF2-40B4-BE49-F238E27FC236}">
              <a16:creationId xmlns:a16="http://schemas.microsoft.com/office/drawing/2014/main" id="{73081345-E2DD-B349-82B4-B7D2197F133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7" name="AutoShape 56" descr="ΟΡΓΑΝΩΣΗ ΑΓΩΝΙΣΤΩΝ ΔΙΚΑΙΟΣΥΝΗΣ">
          <a:extLst>
            <a:ext uri="{FF2B5EF4-FFF2-40B4-BE49-F238E27FC236}">
              <a16:creationId xmlns:a16="http://schemas.microsoft.com/office/drawing/2014/main" id="{FACBEB8B-6452-D945-8B3A-5907A22E7BE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8" name="AutoShape 57">
          <a:extLst>
            <a:ext uri="{FF2B5EF4-FFF2-40B4-BE49-F238E27FC236}">
              <a16:creationId xmlns:a16="http://schemas.microsoft.com/office/drawing/2014/main" id="{88ADA5D8-4FD6-6645-B3E3-40FB60DA048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59" name="AutoShape 58" descr="ΑΡΙΣΤΕΙΔΟΥ ΧΑΡΗΣ">
          <a:extLst>
            <a:ext uri="{FF2B5EF4-FFF2-40B4-BE49-F238E27FC236}">
              <a16:creationId xmlns:a16="http://schemas.microsoft.com/office/drawing/2014/main" id="{246F669C-5AA7-444F-952F-992362A8727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60" name="AutoShape 59">
          <a:extLst>
            <a:ext uri="{FF2B5EF4-FFF2-40B4-BE49-F238E27FC236}">
              <a16:creationId xmlns:a16="http://schemas.microsoft.com/office/drawing/2014/main" id="{15AB98E6-9E92-A64E-AC3E-88B5332F047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61" name="AutoShape 60" descr="ΜΑΡΔΑΠΗΤΤΑΣ ΧΡΥΣΑΝΘΟΣ">
          <a:extLst>
            <a:ext uri="{FF2B5EF4-FFF2-40B4-BE49-F238E27FC236}">
              <a16:creationId xmlns:a16="http://schemas.microsoft.com/office/drawing/2014/main" id="{400A30FE-2F37-1148-AA1A-8D7B429100B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62" name="AutoShape 61">
          <a:extLst>
            <a:ext uri="{FF2B5EF4-FFF2-40B4-BE49-F238E27FC236}">
              <a16:creationId xmlns:a16="http://schemas.microsoft.com/office/drawing/2014/main" id="{33BC6EDA-346F-074C-8C9A-C132A08D037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116</xdr:row>
      <xdr:rowOff>0</xdr:rowOff>
    </xdr:from>
    <xdr:to>
      <xdr:col>0</xdr:col>
      <xdr:colOff>304800</xdr:colOff>
      <xdr:row>117</xdr:row>
      <xdr:rowOff>101600</xdr:rowOff>
    </xdr:to>
    <xdr:sp macro="" textlink="">
      <xdr:nvSpPr>
        <xdr:cNvPr id="63" name="AutoShape 62" descr="ΣΟΣΙΑΛΙΣΤΙΚΟ ΚΟΜΜΑ ΚΥΠΡΟΥ">
          <a:extLst>
            <a:ext uri="{FF2B5EF4-FFF2-40B4-BE49-F238E27FC236}">
              <a16:creationId xmlns:a16="http://schemas.microsoft.com/office/drawing/2014/main" id="{D8B7B24E-A1F4-7E42-97BD-63A38B11E08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it-IT"/>
        </a:p>
      </xdr:txBody>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64" name="AutoShape 32" descr="ΔΗΜΟΚΡΑΤΙΚΟΣ ΣΥΝΑΓΕΡΜΟΣ">
          <a:extLst>
            <a:ext uri="{FF2B5EF4-FFF2-40B4-BE49-F238E27FC236}">
              <a16:creationId xmlns:a16="http://schemas.microsoft.com/office/drawing/2014/main" id="{339576FF-01E3-704E-9592-1AC53A691C1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65" name="AutoShape 33">
          <a:extLst>
            <a:ext uri="{FF2B5EF4-FFF2-40B4-BE49-F238E27FC236}">
              <a16:creationId xmlns:a16="http://schemas.microsoft.com/office/drawing/2014/main" id="{7053B369-4447-DA40-8C24-49EF69350CB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66" name="AutoShape 34" descr="ΑΚΕΛ - ΑΡΙΣΤΕΡΑ - ΝΕΕΣ ΔΥΝΑΜΕΙΣ">
          <a:extLst>
            <a:ext uri="{FF2B5EF4-FFF2-40B4-BE49-F238E27FC236}">
              <a16:creationId xmlns:a16="http://schemas.microsoft.com/office/drawing/2014/main" id="{48C672B3-D680-774D-8B61-745D19A93AC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67" name="AutoShape 35">
          <a:extLst>
            <a:ext uri="{FF2B5EF4-FFF2-40B4-BE49-F238E27FC236}">
              <a16:creationId xmlns:a16="http://schemas.microsoft.com/office/drawing/2014/main" id="{4902C8BA-7902-D44E-9B90-36CC97D29F7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68" name="AutoShape 36" descr="ΔΗΜΟΚΡΑΤΙΚΟ ΚΟΜΜΑ">
          <a:extLst>
            <a:ext uri="{FF2B5EF4-FFF2-40B4-BE49-F238E27FC236}">
              <a16:creationId xmlns:a16="http://schemas.microsoft.com/office/drawing/2014/main" id="{49BD37A1-4C04-0842-B189-F20BFE4E238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69" name="AutoShape 37">
          <a:extLst>
            <a:ext uri="{FF2B5EF4-FFF2-40B4-BE49-F238E27FC236}">
              <a16:creationId xmlns:a16="http://schemas.microsoft.com/office/drawing/2014/main" id="{AD3390AC-FED1-9340-9788-E1F1060E56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70" name="AutoShape 38" descr="ΕΔΕΚ ΚΙΝΗΜΑ ΣΟΣΙΑΛΔΗΜΟΚΡΑΤΩΝ">
          <a:extLst>
            <a:ext uri="{FF2B5EF4-FFF2-40B4-BE49-F238E27FC236}">
              <a16:creationId xmlns:a16="http://schemas.microsoft.com/office/drawing/2014/main" id="{A50DC0C7-88A4-E74B-8B4B-87BB78BD447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71" name="AutoShape 39">
          <a:extLst>
            <a:ext uri="{FF2B5EF4-FFF2-40B4-BE49-F238E27FC236}">
              <a16:creationId xmlns:a16="http://schemas.microsoft.com/office/drawing/2014/main" id="{40548A23-3DFE-4C4A-8859-D2BC131CD75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72" name="AutoShape 40" descr="ΕΘΝΙΚΟ ΛΑΪΚΟ ΜΕΤΩΠΟ">
          <a:extLst>
            <a:ext uri="{FF2B5EF4-FFF2-40B4-BE49-F238E27FC236}">
              <a16:creationId xmlns:a16="http://schemas.microsoft.com/office/drawing/2014/main" id="{347E1BA9-2138-D741-AF33-9FC51002CB5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73" name="AutoShape 41">
          <a:extLst>
            <a:ext uri="{FF2B5EF4-FFF2-40B4-BE49-F238E27FC236}">
              <a16:creationId xmlns:a16="http://schemas.microsoft.com/office/drawing/2014/main" id="{0A2D5339-327E-F448-B56D-BC254BF5ADE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74" name="AutoShape 42" descr="ΔΗΜΟΚΡΑΤΙΚΗ ΠΑΡΑΤΑΞΗ">
          <a:extLst>
            <a:ext uri="{FF2B5EF4-FFF2-40B4-BE49-F238E27FC236}">
              <a16:creationId xmlns:a16="http://schemas.microsoft.com/office/drawing/2014/main" id="{C7345F6E-FBF0-9844-94A4-C00C44E08DD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75" name="AutoShape 43">
          <a:extLst>
            <a:ext uri="{FF2B5EF4-FFF2-40B4-BE49-F238E27FC236}">
              <a16:creationId xmlns:a16="http://schemas.microsoft.com/office/drawing/2014/main" id="{5CB8C7E4-EF20-744C-B79E-5AA88A56781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76" name="AutoShape 44" descr="ΣΥΜΜΑΧΙΑ - ΟΙΚΟΛΟΓΟΙ">
          <a:extLst>
            <a:ext uri="{FF2B5EF4-FFF2-40B4-BE49-F238E27FC236}">
              <a16:creationId xmlns:a16="http://schemas.microsoft.com/office/drawing/2014/main" id="{BDBDBBF9-1B1F-2144-9078-E4BCDF06134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77" name="AutoShape 45">
          <a:extLst>
            <a:ext uri="{FF2B5EF4-FFF2-40B4-BE49-F238E27FC236}">
              <a16:creationId xmlns:a16="http://schemas.microsoft.com/office/drawing/2014/main" id="{02D15D20-C23C-3C4E-BC68-BE6206E03E8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78" name="AutoShape 46" descr="ΚΙΝΗΜΑ ΓΙΑΣΕΜΙ">
          <a:extLst>
            <a:ext uri="{FF2B5EF4-FFF2-40B4-BE49-F238E27FC236}">
              <a16:creationId xmlns:a16="http://schemas.microsoft.com/office/drawing/2014/main" id="{8F053FE5-01FD-8A42-9AE1-7745D146761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79" name="AutoShape 47">
          <a:extLst>
            <a:ext uri="{FF2B5EF4-FFF2-40B4-BE49-F238E27FC236}">
              <a16:creationId xmlns:a16="http://schemas.microsoft.com/office/drawing/2014/main" id="{4463FFD6-1861-0C4F-9A23-393B62A1AC9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80" name="AutoShape 48" descr="ΚΟΜΜΑ ΓΙΑ ΤΑ ΖΩΑ ΚΥΠΡΟΥ">
          <a:extLst>
            <a:ext uri="{FF2B5EF4-FFF2-40B4-BE49-F238E27FC236}">
              <a16:creationId xmlns:a16="http://schemas.microsoft.com/office/drawing/2014/main" id="{B4EBEAC1-9971-554F-96F3-3518D2CFA46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81" name="AutoShape 49">
          <a:extLst>
            <a:ext uri="{FF2B5EF4-FFF2-40B4-BE49-F238E27FC236}">
              <a16:creationId xmlns:a16="http://schemas.microsoft.com/office/drawing/2014/main" id="{A654A6A3-CF53-C44F-9593-24083A96EA2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82" name="AutoShape 50" descr="ΠΑΡΑΣΚΕΥΑ ΜΙΧΑΛΗΣ">
          <a:extLst>
            <a:ext uri="{FF2B5EF4-FFF2-40B4-BE49-F238E27FC236}">
              <a16:creationId xmlns:a16="http://schemas.microsoft.com/office/drawing/2014/main" id="{B4E868A8-598D-9B40-8004-97BEC07C2D0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83" name="AutoShape 51">
          <a:extLst>
            <a:ext uri="{FF2B5EF4-FFF2-40B4-BE49-F238E27FC236}">
              <a16:creationId xmlns:a16="http://schemas.microsoft.com/office/drawing/2014/main" id="{D4A8AF68-5420-B043-8341-3DE6105D7E7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84" name="AutoShape 52" descr="ΠΑΤΡΙΩΤΙΚΟ ΚΙΝΗΜΑ">
          <a:extLst>
            <a:ext uri="{FF2B5EF4-FFF2-40B4-BE49-F238E27FC236}">
              <a16:creationId xmlns:a16="http://schemas.microsoft.com/office/drawing/2014/main" id="{5BDD7CD9-A5F0-4E43-AA30-C7059966748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85" name="AutoShape 53">
          <a:extLst>
            <a:ext uri="{FF2B5EF4-FFF2-40B4-BE49-F238E27FC236}">
              <a16:creationId xmlns:a16="http://schemas.microsoft.com/office/drawing/2014/main" id="{DDE2DE83-2C84-0747-B359-A5999FB0640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86" name="AutoShape 54" descr="ΕΘΝΙΚΙΣΤΙΚΟ ΑΠΕΛΕΥΘΕΡΩΤΙΚΟ ΚΙΝΗΜΑ">
          <a:extLst>
            <a:ext uri="{FF2B5EF4-FFF2-40B4-BE49-F238E27FC236}">
              <a16:creationId xmlns:a16="http://schemas.microsoft.com/office/drawing/2014/main" id="{14F90475-552D-5B4C-A603-16308DF4996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87" name="AutoShape 55">
          <a:extLst>
            <a:ext uri="{FF2B5EF4-FFF2-40B4-BE49-F238E27FC236}">
              <a16:creationId xmlns:a16="http://schemas.microsoft.com/office/drawing/2014/main" id="{10B6CA0F-BFB0-0D47-9D0F-B1DA06555F4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88" name="AutoShape 56" descr="ΟΡΓΑΝΩΣΗ ΑΓΩΝΙΣΤΩΝ ΔΙΚΑΙΟΣΥΝΗΣ">
          <a:extLst>
            <a:ext uri="{FF2B5EF4-FFF2-40B4-BE49-F238E27FC236}">
              <a16:creationId xmlns:a16="http://schemas.microsoft.com/office/drawing/2014/main" id="{E7C2D260-18B1-834F-9D14-B7E32197754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89" name="AutoShape 57">
          <a:extLst>
            <a:ext uri="{FF2B5EF4-FFF2-40B4-BE49-F238E27FC236}">
              <a16:creationId xmlns:a16="http://schemas.microsoft.com/office/drawing/2014/main" id="{033D46A8-8E56-9B46-87D0-A8A6F323001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90" name="AutoShape 58" descr="ΑΡΙΣΤΕΙΔΟΥ ΧΑΡΗΣ">
          <a:extLst>
            <a:ext uri="{FF2B5EF4-FFF2-40B4-BE49-F238E27FC236}">
              <a16:creationId xmlns:a16="http://schemas.microsoft.com/office/drawing/2014/main" id="{C96B4413-584D-C742-A3FB-53D071EECD2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91" name="AutoShape 59">
          <a:extLst>
            <a:ext uri="{FF2B5EF4-FFF2-40B4-BE49-F238E27FC236}">
              <a16:creationId xmlns:a16="http://schemas.microsoft.com/office/drawing/2014/main" id="{1A4A086B-11B8-4546-8DC7-9D3D56F11EC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92" name="AutoShape 60" descr="ΜΑΡΔΑΠΗΤΤΑΣ ΧΡΥΣΑΝΘΟΣ">
          <a:extLst>
            <a:ext uri="{FF2B5EF4-FFF2-40B4-BE49-F238E27FC236}">
              <a16:creationId xmlns:a16="http://schemas.microsoft.com/office/drawing/2014/main" id="{D078026C-E0B2-5740-8B27-5A7F3A7FF42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93" name="AutoShape 61">
          <a:extLst>
            <a:ext uri="{FF2B5EF4-FFF2-40B4-BE49-F238E27FC236}">
              <a16:creationId xmlns:a16="http://schemas.microsoft.com/office/drawing/2014/main" id="{316736A4-424D-CF4B-9E3C-1A7FC6CFD6E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226</xdr:row>
      <xdr:rowOff>101600</xdr:rowOff>
    </xdr:to>
    <xdr:sp macro="" textlink="">
      <xdr:nvSpPr>
        <xdr:cNvPr id="94" name="AutoShape 62" descr="ΣΟΣΙΑΛΙΣΤΙΚΟ ΚΟΜΜΑ ΚΥΠΡΟΥ">
          <a:extLst>
            <a:ext uri="{FF2B5EF4-FFF2-40B4-BE49-F238E27FC236}">
              <a16:creationId xmlns:a16="http://schemas.microsoft.com/office/drawing/2014/main" id="{78923ABB-79E1-A14C-9B59-96C81238C04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95" name="AutoShape 32" descr="ΔΗΜΟΚΡΑΤΙΚΟΣ ΣΥΝΑΓΕΡΜΟΣ">
          <a:extLst>
            <a:ext uri="{FF2B5EF4-FFF2-40B4-BE49-F238E27FC236}">
              <a16:creationId xmlns:a16="http://schemas.microsoft.com/office/drawing/2014/main" id="{BF5754DD-F769-C549-AC25-C40F6E17FA4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96" name="AutoShape 33">
          <a:extLst>
            <a:ext uri="{FF2B5EF4-FFF2-40B4-BE49-F238E27FC236}">
              <a16:creationId xmlns:a16="http://schemas.microsoft.com/office/drawing/2014/main" id="{388FEE4D-E3E9-FF43-9FDB-F83657AF0DF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97" name="AutoShape 34" descr="ΑΚΕΛ - ΑΡΙΣΤΕΡΑ - ΝΕΕΣ ΔΥΝΑΜΕΙΣ">
          <a:extLst>
            <a:ext uri="{FF2B5EF4-FFF2-40B4-BE49-F238E27FC236}">
              <a16:creationId xmlns:a16="http://schemas.microsoft.com/office/drawing/2014/main" id="{8E404B4B-AC9B-0647-856E-CE421219C66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98" name="AutoShape 35">
          <a:extLst>
            <a:ext uri="{FF2B5EF4-FFF2-40B4-BE49-F238E27FC236}">
              <a16:creationId xmlns:a16="http://schemas.microsoft.com/office/drawing/2014/main" id="{D7DFD70A-5109-8E45-974C-3FEEE9F8848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99" name="AutoShape 36" descr="ΔΗΜΟΚΡΑΤΙΚΟ ΚΟΜΜΑ">
          <a:extLst>
            <a:ext uri="{FF2B5EF4-FFF2-40B4-BE49-F238E27FC236}">
              <a16:creationId xmlns:a16="http://schemas.microsoft.com/office/drawing/2014/main" id="{D2D86996-5ED2-C441-9723-01F43437855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0" name="AutoShape 37">
          <a:extLst>
            <a:ext uri="{FF2B5EF4-FFF2-40B4-BE49-F238E27FC236}">
              <a16:creationId xmlns:a16="http://schemas.microsoft.com/office/drawing/2014/main" id="{7329DA7E-ACA5-6043-BF70-CA788670DC1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01" name="AutoShape 38" descr="ΕΔΕΚ ΚΙΝΗΜΑ ΣΟΣΙΑΛΔΗΜΟΚΡΑΤΩΝ">
          <a:extLst>
            <a:ext uri="{FF2B5EF4-FFF2-40B4-BE49-F238E27FC236}">
              <a16:creationId xmlns:a16="http://schemas.microsoft.com/office/drawing/2014/main" id="{0CC9F380-878D-A342-A128-3E4FA482213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2" name="AutoShape 39">
          <a:extLst>
            <a:ext uri="{FF2B5EF4-FFF2-40B4-BE49-F238E27FC236}">
              <a16:creationId xmlns:a16="http://schemas.microsoft.com/office/drawing/2014/main" id="{3BDF32BE-82CF-0349-B79D-102963C7F58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3" name="AutoShape 40" descr="ΕΘΝΙΚΟ ΛΑΪΚΟ ΜΕΤΩΠΟ">
          <a:extLst>
            <a:ext uri="{FF2B5EF4-FFF2-40B4-BE49-F238E27FC236}">
              <a16:creationId xmlns:a16="http://schemas.microsoft.com/office/drawing/2014/main" id="{942999A6-E20B-8142-A9DE-F8F3F7805EB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4" name="AutoShape 41">
          <a:extLst>
            <a:ext uri="{FF2B5EF4-FFF2-40B4-BE49-F238E27FC236}">
              <a16:creationId xmlns:a16="http://schemas.microsoft.com/office/drawing/2014/main" id="{F4D18DC8-2145-454C-A986-01054B2768E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5" name="AutoShape 42" descr="ΔΗΜΟΚΡΑΤΙΚΗ ΠΑΡΑΤΑΞΗ">
          <a:extLst>
            <a:ext uri="{FF2B5EF4-FFF2-40B4-BE49-F238E27FC236}">
              <a16:creationId xmlns:a16="http://schemas.microsoft.com/office/drawing/2014/main" id="{074BCD2C-17EC-1141-895A-01BDBA15B2C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6" name="AutoShape 43">
          <a:extLst>
            <a:ext uri="{FF2B5EF4-FFF2-40B4-BE49-F238E27FC236}">
              <a16:creationId xmlns:a16="http://schemas.microsoft.com/office/drawing/2014/main" id="{0E1338C8-C40B-954D-9BC6-07D14393CD6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7" name="AutoShape 44" descr="ΣΥΜΜΑΧΙΑ - ΟΙΚΟΛΟΓΟΙ">
          <a:extLst>
            <a:ext uri="{FF2B5EF4-FFF2-40B4-BE49-F238E27FC236}">
              <a16:creationId xmlns:a16="http://schemas.microsoft.com/office/drawing/2014/main" id="{3FB35193-EA94-B943-BA15-314EB536672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8" name="AutoShape 45">
          <a:extLst>
            <a:ext uri="{FF2B5EF4-FFF2-40B4-BE49-F238E27FC236}">
              <a16:creationId xmlns:a16="http://schemas.microsoft.com/office/drawing/2014/main" id="{801EF9AD-CEDE-0142-AFDD-2ACF60244D9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09" name="AutoShape 46" descr="ΚΙΝΗΜΑ ΓΙΑΣΕΜΙ">
          <a:extLst>
            <a:ext uri="{FF2B5EF4-FFF2-40B4-BE49-F238E27FC236}">
              <a16:creationId xmlns:a16="http://schemas.microsoft.com/office/drawing/2014/main" id="{4F74B8C2-5ECD-2743-AD20-04EA97DB347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304800</xdr:colOff>
      <xdr:row>1</xdr:row>
      <xdr:rowOff>101600</xdr:rowOff>
    </xdr:to>
    <xdr:sp macro="" textlink="">
      <xdr:nvSpPr>
        <xdr:cNvPr id="110" name="AutoShape 47">
          <a:extLst>
            <a:ext uri="{FF2B5EF4-FFF2-40B4-BE49-F238E27FC236}">
              <a16:creationId xmlns:a16="http://schemas.microsoft.com/office/drawing/2014/main" id="{418EBA96-AC18-684C-95E6-9B906B040A6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11" name="AutoShape 48" descr="ΚΟΜΜΑ ΓΙΑ ΤΑ ΖΩΑ ΚΥΠΡΟΥ">
          <a:extLst>
            <a:ext uri="{FF2B5EF4-FFF2-40B4-BE49-F238E27FC236}">
              <a16:creationId xmlns:a16="http://schemas.microsoft.com/office/drawing/2014/main" id="{3080DE5C-F025-074C-9182-32068B8CBBA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12" name="AutoShape 49">
          <a:extLst>
            <a:ext uri="{FF2B5EF4-FFF2-40B4-BE49-F238E27FC236}">
              <a16:creationId xmlns:a16="http://schemas.microsoft.com/office/drawing/2014/main" id="{2E225423-EAED-7346-9FB0-5B7661275E9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13" name="AutoShape 50" descr="ΠΑΡΑΣΚΕΥΑ ΜΙΧΑΛΗΣ">
          <a:extLst>
            <a:ext uri="{FF2B5EF4-FFF2-40B4-BE49-F238E27FC236}">
              <a16:creationId xmlns:a16="http://schemas.microsoft.com/office/drawing/2014/main" id="{D1F5FAB6-E3F5-544F-88BF-120B0226C13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14" name="AutoShape 51">
          <a:extLst>
            <a:ext uri="{FF2B5EF4-FFF2-40B4-BE49-F238E27FC236}">
              <a16:creationId xmlns:a16="http://schemas.microsoft.com/office/drawing/2014/main" id="{8DEED80D-CA52-C84F-864D-0712F3A91BC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15" name="AutoShape 52" descr="ΠΑΤΡΙΩΤΙΚΟ ΚΙΝΗΜΑ">
          <a:extLst>
            <a:ext uri="{FF2B5EF4-FFF2-40B4-BE49-F238E27FC236}">
              <a16:creationId xmlns:a16="http://schemas.microsoft.com/office/drawing/2014/main" id="{2C0CCF25-DD95-604C-8353-36629387A65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16" name="AutoShape 53">
          <a:extLst>
            <a:ext uri="{FF2B5EF4-FFF2-40B4-BE49-F238E27FC236}">
              <a16:creationId xmlns:a16="http://schemas.microsoft.com/office/drawing/2014/main" id="{15E2C682-510A-1449-802E-DCABEF68AFA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17" name="AutoShape 54" descr="ΕΘΝΙΚΙΣΤΙΚΟ ΑΠΕΛΕΥΘΕΡΩΤΙΚΟ ΚΙΝΗΜΑ">
          <a:extLst>
            <a:ext uri="{FF2B5EF4-FFF2-40B4-BE49-F238E27FC236}">
              <a16:creationId xmlns:a16="http://schemas.microsoft.com/office/drawing/2014/main" id="{FF8E76EB-70CB-1D4F-A1D6-E96A452E645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18" name="AutoShape 55">
          <a:extLst>
            <a:ext uri="{FF2B5EF4-FFF2-40B4-BE49-F238E27FC236}">
              <a16:creationId xmlns:a16="http://schemas.microsoft.com/office/drawing/2014/main" id="{F553CDBF-D7E0-3444-A138-AAFD04595A6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141</xdr:row>
      <xdr:rowOff>0</xdr:rowOff>
    </xdr:from>
    <xdr:to>
      <xdr:col>6</xdr:col>
      <xdr:colOff>304800</xdr:colOff>
      <xdr:row>142</xdr:row>
      <xdr:rowOff>101600</xdr:rowOff>
    </xdr:to>
    <xdr:sp macro="" textlink="">
      <xdr:nvSpPr>
        <xdr:cNvPr id="119" name="AutoShape 56" descr="ΟΡΓΑΝΩΣΗ ΑΓΩΝΙΣΤΩΝ ΔΙΚΑΙΟΣΥΝΗΣ">
          <a:extLst>
            <a:ext uri="{FF2B5EF4-FFF2-40B4-BE49-F238E27FC236}">
              <a16:creationId xmlns:a16="http://schemas.microsoft.com/office/drawing/2014/main" id="{445FA25C-4D0A-014A-B4F1-15F194EAF96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20" name="AutoShape 57">
          <a:extLst>
            <a:ext uri="{FF2B5EF4-FFF2-40B4-BE49-F238E27FC236}">
              <a16:creationId xmlns:a16="http://schemas.microsoft.com/office/drawing/2014/main" id="{D8476F6A-2D36-344D-9ACA-00C23F97E6B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21" name="AutoShape 58" descr="ΑΡΙΣΤΕΙΔΟΥ ΧΑΡΗΣ">
          <a:extLst>
            <a:ext uri="{FF2B5EF4-FFF2-40B4-BE49-F238E27FC236}">
              <a16:creationId xmlns:a16="http://schemas.microsoft.com/office/drawing/2014/main" id="{BAF813B2-FF9C-FC49-9308-5DD1135F14E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141</xdr:row>
      <xdr:rowOff>0</xdr:rowOff>
    </xdr:from>
    <xdr:to>
      <xdr:col>6</xdr:col>
      <xdr:colOff>304800</xdr:colOff>
      <xdr:row>142</xdr:row>
      <xdr:rowOff>101600</xdr:rowOff>
    </xdr:to>
    <xdr:sp macro="" textlink="">
      <xdr:nvSpPr>
        <xdr:cNvPr id="122" name="AutoShape 59">
          <a:extLst>
            <a:ext uri="{FF2B5EF4-FFF2-40B4-BE49-F238E27FC236}">
              <a16:creationId xmlns:a16="http://schemas.microsoft.com/office/drawing/2014/main" id="{A75002D7-D142-8847-8911-AF2F27A1C3A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141</xdr:row>
      <xdr:rowOff>0</xdr:rowOff>
    </xdr:from>
    <xdr:to>
      <xdr:col>6</xdr:col>
      <xdr:colOff>304800</xdr:colOff>
      <xdr:row>142</xdr:row>
      <xdr:rowOff>101600</xdr:rowOff>
    </xdr:to>
    <xdr:sp macro="" textlink="">
      <xdr:nvSpPr>
        <xdr:cNvPr id="123" name="AutoShape 60" descr="ΜΑΡΔΑΠΗΤΤΑΣ ΧΡΥΣΑΝΘΟΣ">
          <a:extLst>
            <a:ext uri="{FF2B5EF4-FFF2-40B4-BE49-F238E27FC236}">
              <a16:creationId xmlns:a16="http://schemas.microsoft.com/office/drawing/2014/main" id="{CAD1FE6D-CAC2-B04E-9F67-DB2F5A4BB3F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723</xdr:row>
      <xdr:rowOff>0</xdr:rowOff>
    </xdr:from>
    <xdr:to>
      <xdr:col>5</xdr:col>
      <xdr:colOff>304800</xdr:colOff>
      <xdr:row>724</xdr:row>
      <xdr:rowOff>101600</xdr:rowOff>
    </xdr:to>
    <xdr:sp macro="" textlink="">
      <xdr:nvSpPr>
        <xdr:cNvPr id="124" name="AutoShape 61">
          <a:extLst>
            <a:ext uri="{FF2B5EF4-FFF2-40B4-BE49-F238E27FC236}">
              <a16:creationId xmlns:a16="http://schemas.microsoft.com/office/drawing/2014/main" id="{F145A9B0-8030-1E49-9627-E8A4E462E61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141</xdr:row>
      <xdr:rowOff>0</xdr:rowOff>
    </xdr:from>
    <xdr:to>
      <xdr:col>6</xdr:col>
      <xdr:colOff>304800</xdr:colOff>
      <xdr:row>142</xdr:row>
      <xdr:rowOff>101600</xdr:rowOff>
    </xdr:to>
    <xdr:sp macro="" textlink="">
      <xdr:nvSpPr>
        <xdr:cNvPr id="125" name="AutoShape 62" descr="ΣΟΣΙΑΛΙΣΤΙΚΟ ΚΟΜΜΑ ΚΥΠΡΟΥ">
          <a:extLst>
            <a:ext uri="{FF2B5EF4-FFF2-40B4-BE49-F238E27FC236}">
              <a16:creationId xmlns:a16="http://schemas.microsoft.com/office/drawing/2014/main" id="{DC8AA9BE-B7F6-994A-B8DD-B66DA93C861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26" name="AutoShape 32" descr="ΔΗΜΟΚΡΑΤΙΚΟΣ ΣΥΝΑΓΕΡΜΟΣ">
          <a:extLst>
            <a:ext uri="{FF2B5EF4-FFF2-40B4-BE49-F238E27FC236}">
              <a16:creationId xmlns:a16="http://schemas.microsoft.com/office/drawing/2014/main" id="{5CCED986-0E15-9840-AB30-A739C04F673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27" name="AutoShape 33">
          <a:extLst>
            <a:ext uri="{FF2B5EF4-FFF2-40B4-BE49-F238E27FC236}">
              <a16:creationId xmlns:a16="http://schemas.microsoft.com/office/drawing/2014/main" id="{2809ACCF-E40C-274E-B08E-ED7ADCDB566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28" name="AutoShape 34" descr="ΑΚΕΛ - ΑΡΙΣΤΕΡΑ - ΝΕΕΣ ΔΥΝΑΜΕΙΣ">
          <a:extLst>
            <a:ext uri="{FF2B5EF4-FFF2-40B4-BE49-F238E27FC236}">
              <a16:creationId xmlns:a16="http://schemas.microsoft.com/office/drawing/2014/main" id="{33714B5C-1A51-B043-B0B7-8EBB7780FCD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29" name="AutoShape 35">
          <a:extLst>
            <a:ext uri="{FF2B5EF4-FFF2-40B4-BE49-F238E27FC236}">
              <a16:creationId xmlns:a16="http://schemas.microsoft.com/office/drawing/2014/main" id="{F904103C-00F7-A849-A45B-2132BBD4E81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0" name="AutoShape 36" descr="ΔΗΜΟΚΡΑΤΙΚΟ ΚΟΜΜΑ">
          <a:extLst>
            <a:ext uri="{FF2B5EF4-FFF2-40B4-BE49-F238E27FC236}">
              <a16:creationId xmlns:a16="http://schemas.microsoft.com/office/drawing/2014/main" id="{C61BAED0-76A2-BF4B-B8DB-E5D5593F552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1" name="AutoShape 37">
          <a:extLst>
            <a:ext uri="{FF2B5EF4-FFF2-40B4-BE49-F238E27FC236}">
              <a16:creationId xmlns:a16="http://schemas.microsoft.com/office/drawing/2014/main" id="{5D04655C-775F-FE4F-BB8E-8D38ED1C26D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2" name="AutoShape 38" descr="ΕΔΕΚ ΚΙΝΗΜΑ ΣΟΣΙΑΛΔΗΜΟΚΡΑΤΩΝ">
          <a:extLst>
            <a:ext uri="{FF2B5EF4-FFF2-40B4-BE49-F238E27FC236}">
              <a16:creationId xmlns:a16="http://schemas.microsoft.com/office/drawing/2014/main" id="{6D9FC38E-524E-DD40-BECB-5CA77DA637D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3" name="AutoShape 39">
          <a:extLst>
            <a:ext uri="{FF2B5EF4-FFF2-40B4-BE49-F238E27FC236}">
              <a16:creationId xmlns:a16="http://schemas.microsoft.com/office/drawing/2014/main" id="{1F5D3005-EA16-474B-9F2D-204E478BFA0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4" name="AutoShape 40" descr="ΕΘΝΙΚΟ ΛΑΪΚΟ ΜΕΤΩΠΟ">
          <a:extLst>
            <a:ext uri="{FF2B5EF4-FFF2-40B4-BE49-F238E27FC236}">
              <a16:creationId xmlns:a16="http://schemas.microsoft.com/office/drawing/2014/main" id="{6BD6209A-F607-A646-8440-DF16CC39C26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5" name="AutoShape 41">
          <a:extLst>
            <a:ext uri="{FF2B5EF4-FFF2-40B4-BE49-F238E27FC236}">
              <a16:creationId xmlns:a16="http://schemas.microsoft.com/office/drawing/2014/main" id="{D15C934B-8666-0E41-960A-70C4EE0398E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6" name="AutoShape 42" descr="ΔΗΜΟΚΡΑΤΙΚΗ ΠΑΡΑΤΑΞΗ">
          <a:extLst>
            <a:ext uri="{FF2B5EF4-FFF2-40B4-BE49-F238E27FC236}">
              <a16:creationId xmlns:a16="http://schemas.microsoft.com/office/drawing/2014/main" id="{97A5D287-491B-7144-8F1F-E2193BA54BF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7" name="AutoShape 43">
          <a:extLst>
            <a:ext uri="{FF2B5EF4-FFF2-40B4-BE49-F238E27FC236}">
              <a16:creationId xmlns:a16="http://schemas.microsoft.com/office/drawing/2014/main" id="{7E6D9988-512B-7541-8591-390FA1DE31C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8" name="AutoShape 44" descr="ΣΥΜΜΑΧΙΑ - ΟΙΚΟΛΟΓΟΙ">
          <a:extLst>
            <a:ext uri="{FF2B5EF4-FFF2-40B4-BE49-F238E27FC236}">
              <a16:creationId xmlns:a16="http://schemas.microsoft.com/office/drawing/2014/main" id="{FBFF442F-B94E-5C44-9B34-4D761E55BDE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39" name="AutoShape 45">
          <a:extLst>
            <a:ext uri="{FF2B5EF4-FFF2-40B4-BE49-F238E27FC236}">
              <a16:creationId xmlns:a16="http://schemas.microsoft.com/office/drawing/2014/main" id="{2D8E14F3-9E12-7143-9E2C-75BF13F689C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0" name="AutoShape 46" descr="ΚΙΝΗΜΑ ΓΙΑΣΕΜΙ">
          <a:extLst>
            <a:ext uri="{FF2B5EF4-FFF2-40B4-BE49-F238E27FC236}">
              <a16:creationId xmlns:a16="http://schemas.microsoft.com/office/drawing/2014/main" id="{1B6A8E5A-956D-A54C-8B19-DBD12408135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1" name="AutoShape 47">
          <a:extLst>
            <a:ext uri="{FF2B5EF4-FFF2-40B4-BE49-F238E27FC236}">
              <a16:creationId xmlns:a16="http://schemas.microsoft.com/office/drawing/2014/main" id="{37D51DE2-AFB8-0F4A-9AAC-DC53EA90C9C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2" name="AutoShape 48" descr="ΚΟΜΜΑ ΓΙΑ ΤΑ ΖΩΑ ΚΥΠΡΟΥ">
          <a:extLst>
            <a:ext uri="{FF2B5EF4-FFF2-40B4-BE49-F238E27FC236}">
              <a16:creationId xmlns:a16="http://schemas.microsoft.com/office/drawing/2014/main" id="{2E4FB1A5-0EBC-2F42-A8CA-E8BF51DD275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3" name="AutoShape 49">
          <a:extLst>
            <a:ext uri="{FF2B5EF4-FFF2-40B4-BE49-F238E27FC236}">
              <a16:creationId xmlns:a16="http://schemas.microsoft.com/office/drawing/2014/main" id="{D1D6886A-A974-0C41-B2C3-8383C2C4863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4" name="AutoShape 50" descr="ΠΑΡΑΣΚΕΥΑ ΜΙΧΑΛΗΣ">
          <a:extLst>
            <a:ext uri="{FF2B5EF4-FFF2-40B4-BE49-F238E27FC236}">
              <a16:creationId xmlns:a16="http://schemas.microsoft.com/office/drawing/2014/main" id="{95D096BE-3BBB-264D-88F0-AB541C094B9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5" name="AutoShape 51">
          <a:extLst>
            <a:ext uri="{FF2B5EF4-FFF2-40B4-BE49-F238E27FC236}">
              <a16:creationId xmlns:a16="http://schemas.microsoft.com/office/drawing/2014/main" id="{E8E446B2-55D9-D04C-8540-3E1670AB171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6" name="AutoShape 52" descr="ΠΑΤΡΙΩΤΙΚΟ ΚΙΝΗΜΑ">
          <a:extLst>
            <a:ext uri="{FF2B5EF4-FFF2-40B4-BE49-F238E27FC236}">
              <a16:creationId xmlns:a16="http://schemas.microsoft.com/office/drawing/2014/main" id="{138DBF9B-EB1E-FD45-A532-D5559F44D3B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7" name="AutoShape 53">
          <a:extLst>
            <a:ext uri="{FF2B5EF4-FFF2-40B4-BE49-F238E27FC236}">
              <a16:creationId xmlns:a16="http://schemas.microsoft.com/office/drawing/2014/main" id="{6B383BCF-0A18-DF47-90F8-70494911DB9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8" name="AutoShape 54" descr="ΕΘΝΙΚΙΣΤΙΚΟ ΑΠΕΛΕΥΘΕΡΩΤΙΚΟ ΚΙΝΗΜΑ">
          <a:extLst>
            <a:ext uri="{FF2B5EF4-FFF2-40B4-BE49-F238E27FC236}">
              <a16:creationId xmlns:a16="http://schemas.microsoft.com/office/drawing/2014/main" id="{C7D2C556-40E7-AD4C-AC6A-5D31838DFA6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49" name="AutoShape 55">
          <a:extLst>
            <a:ext uri="{FF2B5EF4-FFF2-40B4-BE49-F238E27FC236}">
              <a16:creationId xmlns:a16="http://schemas.microsoft.com/office/drawing/2014/main" id="{7944FCA2-F431-D242-9373-9A60513A9DA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50" name="AutoShape 56" descr="ΟΡΓΑΝΩΣΗ ΑΓΩΝΙΣΤΩΝ ΔΙΚΑΙΟΣΥΝΗΣ">
          <a:extLst>
            <a:ext uri="{FF2B5EF4-FFF2-40B4-BE49-F238E27FC236}">
              <a16:creationId xmlns:a16="http://schemas.microsoft.com/office/drawing/2014/main" id="{3FFE1C9F-4C25-E640-8670-64751648366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51" name="AutoShape 57">
          <a:extLst>
            <a:ext uri="{FF2B5EF4-FFF2-40B4-BE49-F238E27FC236}">
              <a16:creationId xmlns:a16="http://schemas.microsoft.com/office/drawing/2014/main" id="{8E81768F-26E6-F54F-B003-B3267BA596C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52" name="AutoShape 58" descr="ΑΡΙΣΤΕΙΔΟΥ ΧΑΡΗΣ">
          <a:extLst>
            <a:ext uri="{FF2B5EF4-FFF2-40B4-BE49-F238E27FC236}">
              <a16:creationId xmlns:a16="http://schemas.microsoft.com/office/drawing/2014/main" id="{9F0E4097-3CB6-5047-AB93-9B1E9584050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53" name="AutoShape 59">
          <a:extLst>
            <a:ext uri="{FF2B5EF4-FFF2-40B4-BE49-F238E27FC236}">
              <a16:creationId xmlns:a16="http://schemas.microsoft.com/office/drawing/2014/main" id="{827DE235-F7AB-EE40-BE76-6491C4CBE09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54" name="AutoShape 60" descr="ΜΑΡΔΑΠΗΤΤΑΣ ΧΡΥΣΑΝΘΟΣ">
          <a:extLst>
            <a:ext uri="{FF2B5EF4-FFF2-40B4-BE49-F238E27FC236}">
              <a16:creationId xmlns:a16="http://schemas.microsoft.com/office/drawing/2014/main" id="{CA947478-D7B4-2840-9D24-F331AB431B0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55" name="AutoShape 61">
          <a:extLst>
            <a:ext uri="{FF2B5EF4-FFF2-40B4-BE49-F238E27FC236}">
              <a16:creationId xmlns:a16="http://schemas.microsoft.com/office/drawing/2014/main" id="{E28103AE-F805-CA4D-8CFD-98D2DDEBEC1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56" name="AutoShape 62" descr="ΣΟΣΙΑΛΙΣΤΙΚΟ ΚΟΜΜΑ ΚΥΠΡΟΥ">
          <a:extLst>
            <a:ext uri="{FF2B5EF4-FFF2-40B4-BE49-F238E27FC236}">
              <a16:creationId xmlns:a16="http://schemas.microsoft.com/office/drawing/2014/main" id="{7D11A885-EDA1-EA42-B69E-0C43649EED5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57" name="AutoShape 32" descr="ΔΗΜΟΚΡΑΤΙΚΟΣ ΣΥΝΑΓΕΡΜΟΣ">
          <a:extLst>
            <a:ext uri="{FF2B5EF4-FFF2-40B4-BE49-F238E27FC236}">
              <a16:creationId xmlns:a16="http://schemas.microsoft.com/office/drawing/2014/main" id="{FD377C52-E839-3A43-B777-CB94CBEF0D1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58" name="AutoShape 33">
          <a:extLst>
            <a:ext uri="{FF2B5EF4-FFF2-40B4-BE49-F238E27FC236}">
              <a16:creationId xmlns:a16="http://schemas.microsoft.com/office/drawing/2014/main" id="{570BE777-5EAF-CD49-929C-7E52E971323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59" name="AutoShape 34" descr="ΑΚΕΛ - ΑΡΙΣΤΕΡΑ - ΝΕΕΣ ΔΥΝΑΜΕΙΣ">
          <a:extLst>
            <a:ext uri="{FF2B5EF4-FFF2-40B4-BE49-F238E27FC236}">
              <a16:creationId xmlns:a16="http://schemas.microsoft.com/office/drawing/2014/main" id="{304E7C29-5322-EE47-97CC-3DAED627D37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0" name="AutoShape 35">
          <a:extLst>
            <a:ext uri="{FF2B5EF4-FFF2-40B4-BE49-F238E27FC236}">
              <a16:creationId xmlns:a16="http://schemas.microsoft.com/office/drawing/2014/main" id="{8B504F73-971F-B54B-9D7F-A7239CA1E25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1" name="AutoShape 36" descr="ΔΗΜΟΚΡΑΤΙΚΟ ΚΟΜΜΑ">
          <a:extLst>
            <a:ext uri="{FF2B5EF4-FFF2-40B4-BE49-F238E27FC236}">
              <a16:creationId xmlns:a16="http://schemas.microsoft.com/office/drawing/2014/main" id="{9665A4EC-FCBD-E64F-A829-4E9D69CD9BB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2" name="AutoShape 37">
          <a:extLst>
            <a:ext uri="{FF2B5EF4-FFF2-40B4-BE49-F238E27FC236}">
              <a16:creationId xmlns:a16="http://schemas.microsoft.com/office/drawing/2014/main" id="{303F828F-61A7-714B-8147-554C3B5E466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3" name="AutoShape 38" descr="ΕΔΕΚ ΚΙΝΗΜΑ ΣΟΣΙΑΛΔΗΜΟΚΡΑΤΩΝ">
          <a:extLst>
            <a:ext uri="{FF2B5EF4-FFF2-40B4-BE49-F238E27FC236}">
              <a16:creationId xmlns:a16="http://schemas.microsoft.com/office/drawing/2014/main" id="{9B66DB00-6C0E-F742-B766-CE8E848EBE7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4" name="AutoShape 39">
          <a:extLst>
            <a:ext uri="{FF2B5EF4-FFF2-40B4-BE49-F238E27FC236}">
              <a16:creationId xmlns:a16="http://schemas.microsoft.com/office/drawing/2014/main" id="{62566131-A1EB-7E4B-B004-F3DCF60D22A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5" name="AutoShape 40" descr="ΕΘΝΙΚΟ ΛΑΪΚΟ ΜΕΤΩΠΟ">
          <a:extLst>
            <a:ext uri="{FF2B5EF4-FFF2-40B4-BE49-F238E27FC236}">
              <a16:creationId xmlns:a16="http://schemas.microsoft.com/office/drawing/2014/main" id="{8F5F435E-D820-3949-8064-26847FF88DA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6" name="AutoShape 41">
          <a:extLst>
            <a:ext uri="{FF2B5EF4-FFF2-40B4-BE49-F238E27FC236}">
              <a16:creationId xmlns:a16="http://schemas.microsoft.com/office/drawing/2014/main" id="{346BF27A-6E7C-2C4A-877B-106174BA3B1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7" name="AutoShape 42" descr="ΔΗΜΟΚΡΑΤΙΚΗ ΠΑΡΑΤΑΞΗ">
          <a:extLst>
            <a:ext uri="{FF2B5EF4-FFF2-40B4-BE49-F238E27FC236}">
              <a16:creationId xmlns:a16="http://schemas.microsoft.com/office/drawing/2014/main" id="{692271B5-0CA3-9240-B1BD-1D5E4DCC9D9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8" name="AutoShape 43">
          <a:extLst>
            <a:ext uri="{FF2B5EF4-FFF2-40B4-BE49-F238E27FC236}">
              <a16:creationId xmlns:a16="http://schemas.microsoft.com/office/drawing/2014/main" id="{F658E579-1530-A143-AFE9-A29BFA8036B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69" name="AutoShape 44" descr="ΣΥΜΜΑΧΙΑ - ΟΙΚΟΛΟΓΟΙ">
          <a:extLst>
            <a:ext uri="{FF2B5EF4-FFF2-40B4-BE49-F238E27FC236}">
              <a16:creationId xmlns:a16="http://schemas.microsoft.com/office/drawing/2014/main" id="{BF97D6EB-23BD-1840-9613-B747EB1AB5A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0" name="AutoShape 45">
          <a:extLst>
            <a:ext uri="{FF2B5EF4-FFF2-40B4-BE49-F238E27FC236}">
              <a16:creationId xmlns:a16="http://schemas.microsoft.com/office/drawing/2014/main" id="{7F4167CF-4826-BC49-AE34-AD39637B39C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1" name="AutoShape 46" descr="ΚΙΝΗΜΑ ΓΙΑΣΕΜΙ">
          <a:extLst>
            <a:ext uri="{FF2B5EF4-FFF2-40B4-BE49-F238E27FC236}">
              <a16:creationId xmlns:a16="http://schemas.microsoft.com/office/drawing/2014/main" id="{8C30A85B-F72D-5949-92E6-01FE83D4DCE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2" name="AutoShape 47">
          <a:extLst>
            <a:ext uri="{FF2B5EF4-FFF2-40B4-BE49-F238E27FC236}">
              <a16:creationId xmlns:a16="http://schemas.microsoft.com/office/drawing/2014/main" id="{9BD6C589-8FB5-2A40-92EE-7B60B5A62A0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3" name="AutoShape 48" descr="ΚΟΜΜΑ ΓΙΑ ΤΑ ΖΩΑ ΚΥΠΡΟΥ">
          <a:extLst>
            <a:ext uri="{FF2B5EF4-FFF2-40B4-BE49-F238E27FC236}">
              <a16:creationId xmlns:a16="http://schemas.microsoft.com/office/drawing/2014/main" id="{B373782F-62B9-0141-89A9-E5CFEB652C8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4" name="AutoShape 49">
          <a:extLst>
            <a:ext uri="{FF2B5EF4-FFF2-40B4-BE49-F238E27FC236}">
              <a16:creationId xmlns:a16="http://schemas.microsoft.com/office/drawing/2014/main" id="{0D0677C3-A2AA-ED43-835E-271545807B0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5" name="AutoShape 50" descr="ΠΑΡΑΣΚΕΥΑ ΜΙΧΑΛΗΣ">
          <a:extLst>
            <a:ext uri="{FF2B5EF4-FFF2-40B4-BE49-F238E27FC236}">
              <a16:creationId xmlns:a16="http://schemas.microsoft.com/office/drawing/2014/main" id="{BAD79C89-85BC-5C40-9DFB-2439485B1A0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6" name="AutoShape 51">
          <a:extLst>
            <a:ext uri="{FF2B5EF4-FFF2-40B4-BE49-F238E27FC236}">
              <a16:creationId xmlns:a16="http://schemas.microsoft.com/office/drawing/2014/main" id="{BC5CBA37-5BC8-AD41-B1C9-E9F27E937E4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77" name="AutoShape 52" descr="ΠΑΤΡΙΩΤΙΚΟ ΚΙΝΗΜΑ">
          <a:extLst>
            <a:ext uri="{FF2B5EF4-FFF2-40B4-BE49-F238E27FC236}">
              <a16:creationId xmlns:a16="http://schemas.microsoft.com/office/drawing/2014/main" id="{FF570A3E-A667-2740-95C0-CEE6C65AF36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8" name="AutoShape 53">
          <a:extLst>
            <a:ext uri="{FF2B5EF4-FFF2-40B4-BE49-F238E27FC236}">
              <a16:creationId xmlns:a16="http://schemas.microsoft.com/office/drawing/2014/main" id="{AB248886-5668-A043-A37D-916107B9ADE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79" name="AutoShape 54" descr="ΕΘΝΙΚΙΣΤΙΚΟ ΑΠΕΛΕΥΘΕΡΩΤΙΚΟ ΚΙΝΗΜΑ">
          <a:extLst>
            <a:ext uri="{FF2B5EF4-FFF2-40B4-BE49-F238E27FC236}">
              <a16:creationId xmlns:a16="http://schemas.microsoft.com/office/drawing/2014/main" id="{C1601691-1DD5-6344-841B-895B2B47624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80" name="AutoShape 55">
          <a:extLst>
            <a:ext uri="{FF2B5EF4-FFF2-40B4-BE49-F238E27FC236}">
              <a16:creationId xmlns:a16="http://schemas.microsoft.com/office/drawing/2014/main" id="{199A4066-8563-404A-94D3-EE4343CA830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81" name="AutoShape 56" descr="ΟΡΓΑΝΩΣΗ ΑΓΩΝΙΣΤΩΝ ΔΙΚΑΙΟΣΥΝΗΣ">
          <a:extLst>
            <a:ext uri="{FF2B5EF4-FFF2-40B4-BE49-F238E27FC236}">
              <a16:creationId xmlns:a16="http://schemas.microsoft.com/office/drawing/2014/main" id="{79A9F24A-BA53-AA40-965F-703D82F7F3A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82" name="AutoShape 57">
          <a:extLst>
            <a:ext uri="{FF2B5EF4-FFF2-40B4-BE49-F238E27FC236}">
              <a16:creationId xmlns:a16="http://schemas.microsoft.com/office/drawing/2014/main" id="{863B6084-4FAC-9047-88EC-B39258855F6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83" name="AutoShape 58" descr="ΑΡΙΣΤΕΙΔΟΥ ΧΑΡΗΣ">
          <a:extLst>
            <a:ext uri="{FF2B5EF4-FFF2-40B4-BE49-F238E27FC236}">
              <a16:creationId xmlns:a16="http://schemas.microsoft.com/office/drawing/2014/main" id="{506524F0-E406-7A46-BD11-B367163E6B1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84" name="AutoShape 59">
          <a:extLst>
            <a:ext uri="{FF2B5EF4-FFF2-40B4-BE49-F238E27FC236}">
              <a16:creationId xmlns:a16="http://schemas.microsoft.com/office/drawing/2014/main" id="{9B4A19AA-D77D-F243-8700-03EE39B0FAB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85" name="AutoShape 60" descr="ΜΑΡΔΑΠΗΤΤΑΣ ΧΡΥΣΑΝΘΟΣ">
          <a:extLst>
            <a:ext uri="{FF2B5EF4-FFF2-40B4-BE49-F238E27FC236}">
              <a16:creationId xmlns:a16="http://schemas.microsoft.com/office/drawing/2014/main" id="{9A63A331-B81B-E94A-AE43-D47273DE51AD}"/>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86" name="AutoShape 61">
          <a:extLst>
            <a:ext uri="{FF2B5EF4-FFF2-40B4-BE49-F238E27FC236}">
              <a16:creationId xmlns:a16="http://schemas.microsoft.com/office/drawing/2014/main" id="{BAE19733-733E-E04F-9EF7-215F724DE6E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165</xdr:row>
      <xdr:rowOff>0</xdr:rowOff>
    </xdr:from>
    <xdr:to>
      <xdr:col>0</xdr:col>
      <xdr:colOff>304800</xdr:colOff>
      <xdr:row>166</xdr:row>
      <xdr:rowOff>101600</xdr:rowOff>
    </xdr:to>
    <xdr:sp macro="" textlink="">
      <xdr:nvSpPr>
        <xdr:cNvPr id="187" name="AutoShape 62" descr="ΣΟΣΙΑΛΙΣΤΙΚΟ ΚΟΜΜΑ ΚΥΠΡΟΥ">
          <a:extLst>
            <a:ext uri="{FF2B5EF4-FFF2-40B4-BE49-F238E27FC236}">
              <a16:creationId xmlns:a16="http://schemas.microsoft.com/office/drawing/2014/main" id="{8FC2849C-36A0-B94E-A275-4EB208FE9F7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1158</xdr:row>
      <xdr:rowOff>0</xdr:rowOff>
    </xdr:from>
    <xdr:to>
      <xdr:col>0</xdr:col>
      <xdr:colOff>304800</xdr:colOff>
      <xdr:row>1159</xdr:row>
      <xdr:rowOff>101600</xdr:rowOff>
    </xdr:to>
    <xdr:sp macro="" textlink="">
      <xdr:nvSpPr>
        <xdr:cNvPr id="188" name="AutoShape 32" descr="ΔΗΜΟΚΡΑΤΙΚΟΣ ΣΥΝΑΓΕΡΜΟΣ">
          <a:extLst>
            <a:ext uri="{FF2B5EF4-FFF2-40B4-BE49-F238E27FC236}">
              <a16:creationId xmlns:a16="http://schemas.microsoft.com/office/drawing/2014/main" id="{2BAED87B-EE3C-C241-B195-4D46E74B705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1158</xdr:row>
      <xdr:rowOff>0</xdr:rowOff>
    </xdr:from>
    <xdr:to>
      <xdr:col>0</xdr:col>
      <xdr:colOff>304800</xdr:colOff>
      <xdr:row>1159</xdr:row>
      <xdr:rowOff>101600</xdr:rowOff>
    </xdr:to>
    <xdr:sp macro="" textlink="">
      <xdr:nvSpPr>
        <xdr:cNvPr id="189" name="AutoShape 33">
          <a:extLst>
            <a:ext uri="{FF2B5EF4-FFF2-40B4-BE49-F238E27FC236}">
              <a16:creationId xmlns:a16="http://schemas.microsoft.com/office/drawing/2014/main" id="{826D8052-8C7B-9C48-84BB-98E90C3BB84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90" name="AutoShape 34" descr="ΑΚΕΛ - ΑΡΙΣΤΕΡΑ - ΝΕΕΣ ΔΥΝΑΜΕΙΣ">
          <a:extLst>
            <a:ext uri="{FF2B5EF4-FFF2-40B4-BE49-F238E27FC236}">
              <a16:creationId xmlns:a16="http://schemas.microsoft.com/office/drawing/2014/main" id="{B8E7171E-C58F-364C-8E30-6CD63FBCEC6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91" name="AutoShape 35">
          <a:extLst>
            <a:ext uri="{FF2B5EF4-FFF2-40B4-BE49-F238E27FC236}">
              <a16:creationId xmlns:a16="http://schemas.microsoft.com/office/drawing/2014/main" id="{0F598559-549A-0D48-A17C-E4DE117AC6E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192" name="AutoShape 36" descr="ΔΗΜΟΚΡΑΤΙΚΟ ΚΟΜΜΑ">
          <a:extLst>
            <a:ext uri="{FF2B5EF4-FFF2-40B4-BE49-F238E27FC236}">
              <a16:creationId xmlns:a16="http://schemas.microsoft.com/office/drawing/2014/main" id="{1F307BAD-9BF6-9D4B-8AEA-6CDB3112168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193" name="AutoShape 37">
          <a:extLst>
            <a:ext uri="{FF2B5EF4-FFF2-40B4-BE49-F238E27FC236}">
              <a16:creationId xmlns:a16="http://schemas.microsoft.com/office/drawing/2014/main" id="{AFF88C2F-8F00-434F-8CFB-C82BD275632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624</xdr:row>
      <xdr:rowOff>0</xdr:rowOff>
    </xdr:from>
    <xdr:to>
      <xdr:col>0</xdr:col>
      <xdr:colOff>304800</xdr:colOff>
      <xdr:row>625</xdr:row>
      <xdr:rowOff>101600</xdr:rowOff>
    </xdr:to>
    <xdr:sp macro="" textlink="">
      <xdr:nvSpPr>
        <xdr:cNvPr id="194" name="AutoShape 38" descr="ΕΔΕΚ ΚΙΝΗΜΑ ΣΟΣΙΑΛΔΗΜΟΚΡΑΤΩΝ">
          <a:extLst>
            <a:ext uri="{FF2B5EF4-FFF2-40B4-BE49-F238E27FC236}">
              <a16:creationId xmlns:a16="http://schemas.microsoft.com/office/drawing/2014/main" id="{A858F8F9-6389-F745-AE9B-0B4EED252E7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195" name="AutoShape 39">
          <a:extLst>
            <a:ext uri="{FF2B5EF4-FFF2-40B4-BE49-F238E27FC236}">
              <a16:creationId xmlns:a16="http://schemas.microsoft.com/office/drawing/2014/main" id="{F1D5E79D-9AB0-9A4F-988D-D5D4914B67F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196" name="AutoShape 40" descr="ΕΘΝΙΚΟ ΛΑΪΚΟ ΜΕΤΩΠΟ">
          <a:extLst>
            <a:ext uri="{FF2B5EF4-FFF2-40B4-BE49-F238E27FC236}">
              <a16:creationId xmlns:a16="http://schemas.microsoft.com/office/drawing/2014/main" id="{7FFC74C7-FAD6-1248-AC1C-AEE1918B665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97" name="AutoShape 41">
          <a:extLst>
            <a:ext uri="{FF2B5EF4-FFF2-40B4-BE49-F238E27FC236}">
              <a16:creationId xmlns:a16="http://schemas.microsoft.com/office/drawing/2014/main" id="{007EB4C8-EB71-2547-B43C-CC7F627D19B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98" name="AutoShape 42" descr="ΔΗΜΟΚΡΑΤΙΚΗ ΠΑΡΑΤΑΞΗ">
          <a:extLst>
            <a:ext uri="{FF2B5EF4-FFF2-40B4-BE49-F238E27FC236}">
              <a16:creationId xmlns:a16="http://schemas.microsoft.com/office/drawing/2014/main" id="{507A2EBD-B798-A547-99E4-DC2A824FCE9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199" name="AutoShape 43">
          <a:extLst>
            <a:ext uri="{FF2B5EF4-FFF2-40B4-BE49-F238E27FC236}">
              <a16:creationId xmlns:a16="http://schemas.microsoft.com/office/drawing/2014/main" id="{EFA0EB8B-FDEC-DE4C-90B7-76CE9289485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200" name="AutoShape 44" descr="ΣΥΜΜΑΧΙΑ - ΟΙΚΟΛΟΓΟΙ">
          <a:extLst>
            <a:ext uri="{FF2B5EF4-FFF2-40B4-BE49-F238E27FC236}">
              <a16:creationId xmlns:a16="http://schemas.microsoft.com/office/drawing/2014/main" id="{9A562473-634A-7A45-8F06-DDE51259D5D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201" name="AutoShape 45">
          <a:extLst>
            <a:ext uri="{FF2B5EF4-FFF2-40B4-BE49-F238E27FC236}">
              <a16:creationId xmlns:a16="http://schemas.microsoft.com/office/drawing/2014/main" id="{71BCA760-F61A-1342-9D5C-3B9CC76162A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202" name="AutoShape 46" descr="ΚΙΝΗΜΑ ΓΙΑΣΕΜΙ">
          <a:extLst>
            <a:ext uri="{FF2B5EF4-FFF2-40B4-BE49-F238E27FC236}">
              <a16:creationId xmlns:a16="http://schemas.microsoft.com/office/drawing/2014/main" id="{F686CE09-135C-4748-B492-59FEAF4C5CE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101600</xdr:rowOff>
    </xdr:to>
    <xdr:sp macro="" textlink="">
      <xdr:nvSpPr>
        <xdr:cNvPr id="203" name="AutoShape 47">
          <a:extLst>
            <a:ext uri="{FF2B5EF4-FFF2-40B4-BE49-F238E27FC236}">
              <a16:creationId xmlns:a16="http://schemas.microsoft.com/office/drawing/2014/main" id="{A2B480A6-2022-EC42-A15F-05889ABC00F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204" name="AutoShape 48" descr="ΚΟΜΜΑ ΓΙΑ ΤΑ ΖΩΑ ΚΥΠΡΟΥ">
          <a:extLst>
            <a:ext uri="{FF2B5EF4-FFF2-40B4-BE49-F238E27FC236}">
              <a16:creationId xmlns:a16="http://schemas.microsoft.com/office/drawing/2014/main" id="{D5005013-9433-3040-92BC-B26ADA1C45C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205" name="AutoShape 49">
          <a:extLst>
            <a:ext uri="{FF2B5EF4-FFF2-40B4-BE49-F238E27FC236}">
              <a16:creationId xmlns:a16="http://schemas.microsoft.com/office/drawing/2014/main" id="{03AC0982-DC16-1345-821B-C976FC2B10A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206" name="AutoShape 50" descr="ΠΑΡΑΣΚΕΥΑ ΜΙΧΑΛΗΣ">
          <a:extLst>
            <a:ext uri="{FF2B5EF4-FFF2-40B4-BE49-F238E27FC236}">
              <a16:creationId xmlns:a16="http://schemas.microsoft.com/office/drawing/2014/main" id="{B7BE98E5-8C53-304E-8A0F-A3D3379129C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207" name="AutoShape 51">
          <a:extLst>
            <a:ext uri="{FF2B5EF4-FFF2-40B4-BE49-F238E27FC236}">
              <a16:creationId xmlns:a16="http://schemas.microsoft.com/office/drawing/2014/main" id="{B92D37E7-5671-4845-9B84-3B22BF35312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208" name="AutoShape 52" descr="ΠΑΤΡΙΩΤΙΚΟ ΚΙΝΗΜΑ">
          <a:extLst>
            <a:ext uri="{FF2B5EF4-FFF2-40B4-BE49-F238E27FC236}">
              <a16:creationId xmlns:a16="http://schemas.microsoft.com/office/drawing/2014/main" id="{308C290F-B210-C940-90D1-FA9CA9D419A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169</xdr:row>
      <xdr:rowOff>0</xdr:rowOff>
    </xdr:from>
    <xdr:to>
      <xdr:col>0</xdr:col>
      <xdr:colOff>304800</xdr:colOff>
      <xdr:row>170</xdr:row>
      <xdr:rowOff>101600</xdr:rowOff>
    </xdr:to>
    <xdr:sp macro="" textlink="">
      <xdr:nvSpPr>
        <xdr:cNvPr id="209" name="AutoShape 53">
          <a:extLst>
            <a:ext uri="{FF2B5EF4-FFF2-40B4-BE49-F238E27FC236}">
              <a16:creationId xmlns:a16="http://schemas.microsoft.com/office/drawing/2014/main" id="{36BDF64C-E0C1-5F4D-AF3B-E5211B5E57D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624</xdr:row>
      <xdr:rowOff>0</xdr:rowOff>
    </xdr:from>
    <xdr:to>
      <xdr:col>0</xdr:col>
      <xdr:colOff>304800</xdr:colOff>
      <xdr:row>625</xdr:row>
      <xdr:rowOff>101600</xdr:rowOff>
    </xdr:to>
    <xdr:sp macro="" textlink="">
      <xdr:nvSpPr>
        <xdr:cNvPr id="210" name="AutoShape 54" descr="ΕΘΝΙΚΙΣΤΙΚΟ ΑΠΕΛΕΥΘΕΡΩΤΙΚΟ ΚΙΝΗΜΑ">
          <a:extLst>
            <a:ext uri="{FF2B5EF4-FFF2-40B4-BE49-F238E27FC236}">
              <a16:creationId xmlns:a16="http://schemas.microsoft.com/office/drawing/2014/main" id="{71F21F71-E033-7344-BEA5-AC3BC796BEA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624</xdr:row>
      <xdr:rowOff>0</xdr:rowOff>
    </xdr:from>
    <xdr:to>
      <xdr:col>0</xdr:col>
      <xdr:colOff>304800</xdr:colOff>
      <xdr:row>625</xdr:row>
      <xdr:rowOff>101600</xdr:rowOff>
    </xdr:to>
    <xdr:sp macro="" textlink="">
      <xdr:nvSpPr>
        <xdr:cNvPr id="211" name="AutoShape 55">
          <a:extLst>
            <a:ext uri="{FF2B5EF4-FFF2-40B4-BE49-F238E27FC236}">
              <a16:creationId xmlns:a16="http://schemas.microsoft.com/office/drawing/2014/main" id="{B369B519-371E-DA4B-A38E-5280643D766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624</xdr:row>
      <xdr:rowOff>0</xdr:rowOff>
    </xdr:from>
    <xdr:to>
      <xdr:col>0</xdr:col>
      <xdr:colOff>304800</xdr:colOff>
      <xdr:row>625</xdr:row>
      <xdr:rowOff>101600</xdr:rowOff>
    </xdr:to>
    <xdr:sp macro="" textlink="">
      <xdr:nvSpPr>
        <xdr:cNvPr id="212" name="AutoShape 56" descr="ΟΡΓΑΝΩΣΗ ΑΓΩΝΙΣΤΩΝ ΔΙΚΑΙΟΣΥΝΗΣ">
          <a:extLst>
            <a:ext uri="{FF2B5EF4-FFF2-40B4-BE49-F238E27FC236}">
              <a16:creationId xmlns:a16="http://schemas.microsoft.com/office/drawing/2014/main" id="{DAF95631-2561-1A41-9DBB-79530AFA590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624</xdr:row>
      <xdr:rowOff>0</xdr:rowOff>
    </xdr:from>
    <xdr:to>
      <xdr:col>0</xdr:col>
      <xdr:colOff>304800</xdr:colOff>
      <xdr:row>625</xdr:row>
      <xdr:rowOff>101600</xdr:rowOff>
    </xdr:to>
    <xdr:sp macro="" textlink="">
      <xdr:nvSpPr>
        <xdr:cNvPr id="213" name="AutoShape 57">
          <a:extLst>
            <a:ext uri="{FF2B5EF4-FFF2-40B4-BE49-F238E27FC236}">
              <a16:creationId xmlns:a16="http://schemas.microsoft.com/office/drawing/2014/main" id="{B4EAF7F0-DC0E-6042-9E04-824B8155683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624</xdr:row>
      <xdr:rowOff>0</xdr:rowOff>
    </xdr:from>
    <xdr:to>
      <xdr:col>0</xdr:col>
      <xdr:colOff>304800</xdr:colOff>
      <xdr:row>625</xdr:row>
      <xdr:rowOff>101600</xdr:rowOff>
    </xdr:to>
    <xdr:sp macro="" textlink="">
      <xdr:nvSpPr>
        <xdr:cNvPr id="214" name="AutoShape 58" descr="ΑΡΙΣΤΕΙΔΟΥ ΧΑΡΗΣ">
          <a:extLst>
            <a:ext uri="{FF2B5EF4-FFF2-40B4-BE49-F238E27FC236}">
              <a16:creationId xmlns:a16="http://schemas.microsoft.com/office/drawing/2014/main" id="{2AE87CF0-FE86-7E4B-9FFA-739B523F867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624</xdr:row>
      <xdr:rowOff>0</xdr:rowOff>
    </xdr:from>
    <xdr:to>
      <xdr:col>0</xdr:col>
      <xdr:colOff>304800</xdr:colOff>
      <xdr:row>625</xdr:row>
      <xdr:rowOff>101600</xdr:rowOff>
    </xdr:to>
    <xdr:sp macro="" textlink="">
      <xdr:nvSpPr>
        <xdr:cNvPr id="215" name="AutoShape 59">
          <a:extLst>
            <a:ext uri="{FF2B5EF4-FFF2-40B4-BE49-F238E27FC236}">
              <a16:creationId xmlns:a16="http://schemas.microsoft.com/office/drawing/2014/main" id="{E27A7094-B40E-C44E-B1E5-99CAF222452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1158</xdr:row>
      <xdr:rowOff>0</xdr:rowOff>
    </xdr:from>
    <xdr:to>
      <xdr:col>0</xdr:col>
      <xdr:colOff>304800</xdr:colOff>
      <xdr:row>1159</xdr:row>
      <xdr:rowOff>101600</xdr:rowOff>
    </xdr:to>
    <xdr:sp macro="" textlink="">
      <xdr:nvSpPr>
        <xdr:cNvPr id="216" name="AutoShape 60" descr="ΜΑΡΔΑΠΗΤΤΑΣ ΧΡΥΣΑΝΘΟΣ">
          <a:extLst>
            <a:ext uri="{FF2B5EF4-FFF2-40B4-BE49-F238E27FC236}">
              <a16:creationId xmlns:a16="http://schemas.microsoft.com/office/drawing/2014/main" id="{DD51541F-85B4-C646-B5EC-21964B5CD38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1158</xdr:row>
      <xdr:rowOff>0</xdr:rowOff>
    </xdr:from>
    <xdr:to>
      <xdr:col>0</xdr:col>
      <xdr:colOff>304800</xdr:colOff>
      <xdr:row>1159</xdr:row>
      <xdr:rowOff>101600</xdr:rowOff>
    </xdr:to>
    <xdr:sp macro="" textlink="">
      <xdr:nvSpPr>
        <xdr:cNvPr id="217" name="AutoShape 61">
          <a:extLst>
            <a:ext uri="{FF2B5EF4-FFF2-40B4-BE49-F238E27FC236}">
              <a16:creationId xmlns:a16="http://schemas.microsoft.com/office/drawing/2014/main" id="{E1025EAD-007C-E64A-B3B4-F337D0FEEFB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1158</xdr:row>
      <xdr:rowOff>0</xdr:rowOff>
    </xdr:from>
    <xdr:to>
      <xdr:col>0</xdr:col>
      <xdr:colOff>304800</xdr:colOff>
      <xdr:row>1159</xdr:row>
      <xdr:rowOff>101600</xdr:rowOff>
    </xdr:to>
    <xdr:sp macro="" textlink="">
      <xdr:nvSpPr>
        <xdr:cNvPr id="218" name="AutoShape 62" descr="ΣΟΣΙΑΛΙΣΤΙΚΟ ΚΟΜΜΑ ΚΥΠΡΟΥ">
          <a:extLst>
            <a:ext uri="{FF2B5EF4-FFF2-40B4-BE49-F238E27FC236}">
              <a16:creationId xmlns:a16="http://schemas.microsoft.com/office/drawing/2014/main" id="{6A3240B5-2E3D-E447-95AD-ECE12EF43F1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573</xdr:row>
      <xdr:rowOff>0</xdr:rowOff>
    </xdr:from>
    <xdr:ext cx="304800" cy="304800"/>
    <xdr:sp macro="" textlink="">
      <xdr:nvSpPr>
        <xdr:cNvPr id="250" name="AutoShape 32" descr="ΔΗΜΟΚΡΑΤΙΚΟΣ ΣΥΝΑΓΕΡΜΟΣ">
          <a:extLst>
            <a:ext uri="{FF2B5EF4-FFF2-40B4-BE49-F238E27FC236}">
              <a16:creationId xmlns:a16="http://schemas.microsoft.com/office/drawing/2014/main" id="{F1F59DFF-4304-384F-8C0F-D7D08923F21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51" name="AutoShape 33">
          <a:extLst>
            <a:ext uri="{FF2B5EF4-FFF2-40B4-BE49-F238E27FC236}">
              <a16:creationId xmlns:a16="http://schemas.microsoft.com/office/drawing/2014/main" id="{6114CB89-2C45-C245-849F-374DCE5CB5F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257</xdr:row>
      <xdr:rowOff>0</xdr:rowOff>
    </xdr:from>
    <xdr:ext cx="304800" cy="304800"/>
    <xdr:sp macro="" textlink="">
      <xdr:nvSpPr>
        <xdr:cNvPr id="252" name="AutoShape 34" descr="ΑΚΕΛ - ΑΡΙΣΤΕΡΑ - ΝΕΕΣ ΔΥΝΑΜΕΙΣ">
          <a:extLst>
            <a:ext uri="{FF2B5EF4-FFF2-40B4-BE49-F238E27FC236}">
              <a16:creationId xmlns:a16="http://schemas.microsoft.com/office/drawing/2014/main" id="{BACD08A4-F4DD-BD42-A938-2C31CB55B9D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53" name="AutoShape 35">
          <a:extLst>
            <a:ext uri="{FF2B5EF4-FFF2-40B4-BE49-F238E27FC236}">
              <a16:creationId xmlns:a16="http://schemas.microsoft.com/office/drawing/2014/main" id="{7D7CA60C-A753-CE4A-A3C3-DDE0A277BC5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54" name="AutoShape 36" descr="ΔΗΜΟΚΡΑΤΙΚΟ ΚΟΜΜΑ">
          <a:extLst>
            <a:ext uri="{FF2B5EF4-FFF2-40B4-BE49-F238E27FC236}">
              <a16:creationId xmlns:a16="http://schemas.microsoft.com/office/drawing/2014/main" id="{1B576EFD-452E-8E48-929A-D67E13353EA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257</xdr:row>
      <xdr:rowOff>0</xdr:rowOff>
    </xdr:from>
    <xdr:ext cx="304800" cy="304800"/>
    <xdr:sp macro="" textlink="">
      <xdr:nvSpPr>
        <xdr:cNvPr id="255" name="AutoShape 37">
          <a:extLst>
            <a:ext uri="{FF2B5EF4-FFF2-40B4-BE49-F238E27FC236}">
              <a16:creationId xmlns:a16="http://schemas.microsoft.com/office/drawing/2014/main" id="{0EC1F028-8449-0F40-BC8A-E6F0E8F25D7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56" name="AutoShape 38" descr="ΕΔΕΚ ΚΙΝΗΜΑ ΣΟΣΙΑΛΔΗΜΟΚΡΑΤΩΝ">
          <a:extLst>
            <a:ext uri="{FF2B5EF4-FFF2-40B4-BE49-F238E27FC236}">
              <a16:creationId xmlns:a16="http://schemas.microsoft.com/office/drawing/2014/main" id="{294BB4BB-D53C-0F4A-9B86-675B38B8CD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57" name="AutoShape 39">
          <a:extLst>
            <a:ext uri="{FF2B5EF4-FFF2-40B4-BE49-F238E27FC236}">
              <a16:creationId xmlns:a16="http://schemas.microsoft.com/office/drawing/2014/main" id="{1088DFD1-4A5F-E440-9F44-57C6D9E7CEB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58" name="AutoShape 40" descr="ΕΘΝΙΚΟ ΛΑΪΚΟ ΜΕΤΩΠΟ">
          <a:extLst>
            <a:ext uri="{FF2B5EF4-FFF2-40B4-BE49-F238E27FC236}">
              <a16:creationId xmlns:a16="http://schemas.microsoft.com/office/drawing/2014/main" id="{DB8A948C-CE10-3C49-9EE1-FEE858A0225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59" name="AutoShape 41">
          <a:extLst>
            <a:ext uri="{FF2B5EF4-FFF2-40B4-BE49-F238E27FC236}">
              <a16:creationId xmlns:a16="http://schemas.microsoft.com/office/drawing/2014/main" id="{24751F69-EDAA-9148-BB65-71D8D633AC3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60" name="AutoShape 42" descr="ΔΗΜΟΚΡΑΤΙΚΗ ΠΑΡΑΤΑΞΗ">
          <a:extLst>
            <a:ext uri="{FF2B5EF4-FFF2-40B4-BE49-F238E27FC236}">
              <a16:creationId xmlns:a16="http://schemas.microsoft.com/office/drawing/2014/main" id="{8A56060C-EEDB-084B-ABDD-2BD5D2977DF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61" name="AutoShape 43">
          <a:extLst>
            <a:ext uri="{FF2B5EF4-FFF2-40B4-BE49-F238E27FC236}">
              <a16:creationId xmlns:a16="http://schemas.microsoft.com/office/drawing/2014/main" id="{41146106-3607-6F41-97EC-B89F1B6E1BD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62" name="AutoShape 44" descr="ΣΥΜΜΑΧΙΑ - ΟΙΚΟΛΟΓΟΙ">
          <a:extLst>
            <a:ext uri="{FF2B5EF4-FFF2-40B4-BE49-F238E27FC236}">
              <a16:creationId xmlns:a16="http://schemas.microsoft.com/office/drawing/2014/main" id="{E2131887-B93B-4241-AD5D-BE9E6B83B8C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63" name="AutoShape 45">
          <a:extLst>
            <a:ext uri="{FF2B5EF4-FFF2-40B4-BE49-F238E27FC236}">
              <a16:creationId xmlns:a16="http://schemas.microsoft.com/office/drawing/2014/main" id="{16EF86E1-A9CE-034B-B1CA-EC5D108A924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64" name="AutoShape 46" descr="ΚΙΝΗΜΑ ΓΙΑΣΕΜΙ">
          <a:extLst>
            <a:ext uri="{FF2B5EF4-FFF2-40B4-BE49-F238E27FC236}">
              <a16:creationId xmlns:a16="http://schemas.microsoft.com/office/drawing/2014/main" id="{ACBDB83D-E851-B341-8E0A-95E18BEEF13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65" name="AutoShape 47">
          <a:extLst>
            <a:ext uri="{FF2B5EF4-FFF2-40B4-BE49-F238E27FC236}">
              <a16:creationId xmlns:a16="http://schemas.microsoft.com/office/drawing/2014/main" id="{DDD34EB9-EE18-4A4B-9E9D-0CE54FB7467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257</xdr:row>
      <xdr:rowOff>0</xdr:rowOff>
    </xdr:from>
    <xdr:ext cx="304800" cy="304800"/>
    <xdr:sp macro="" textlink="">
      <xdr:nvSpPr>
        <xdr:cNvPr id="266" name="AutoShape 48" descr="ΚΟΜΜΑ ΓΙΑ ΤΑ ΖΩΑ ΚΥΠΡΟΥ">
          <a:extLst>
            <a:ext uri="{FF2B5EF4-FFF2-40B4-BE49-F238E27FC236}">
              <a16:creationId xmlns:a16="http://schemas.microsoft.com/office/drawing/2014/main" id="{7F1A6DB4-766C-794E-875A-BC36F8CF4F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534</xdr:row>
      <xdr:rowOff>0</xdr:rowOff>
    </xdr:from>
    <xdr:ext cx="304800" cy="304800"/>
    <xdr:sp macro="" textlink="">
      <xdr:nvSpPr>
        <xdr:cNvPr id="267" name="AutoShape 49">
          <a:extLst>
            <a:ext uri="{FF2B5EF4-FFF2-40B4-BE49-F238E27FC236}">
              <a16:creationId xmlns:a16="http://schemas.microsoft.com/office/drawing/2014/main" id="{9B4B8634-3F91-2A48-B1A8-BE2019A52E5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68" name="AutoShape 50" descr="ΠΑΡΑΣΚΕΥΑ ΜΙΧΑΛΗΣ">
          <a:extLst>
            <a:ext uri="{FF2B5EF4-FFF2-40B4-BE49-F238E27FC236}">
              <a16:creationId xmlns:a16="http://schemas.microsoft.com/office/drawing/2014/main" id="{5BE3A649-AEF2-EE48-9A4E-A556820A79C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69" name="AutoShape 51">
          <a:extLst>
            <a:ext uri="{FF2B5EF4-FFF2-40B4-BE49-F238E27FC236}">
              <a16:creationId xmlns:a16="http://schemas.microsoft.com/office/drawing/2014/main" id="{69605189-0691-FF42-8642-BC871D87864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0" name="AutoShape 52" descr="ΠΑΤΡΙΩΤΙΚΟ ΚΙΝΗΜΑ">
          <a:extLst>
            <a:ext uri="{FF2B5EF4-FFF2-40B4-BE49-F238E27FC236}">
              <a16:creationId xmlns:a16="http://schemas.microsoft.com/office/drawing/2014/main" id="{267231CE-850F-E843-AAE9-592097745BF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1" name="AutoShape 53">
          <a:extLst>
            <a:ext uri="{FF2B5EF4-FFF2-40B4-BE49-F238E27FC236}">
              <a16:creationId xmlns:a16="http://schemas.microsoft.com/office/drawing/2014/main" id="{46F271BF-7A64-BF4B-BA1E-ED55EE4D51C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2" name="AutoShape 54" descr="ΕΘΝΙΚΙΣΤΙΚΟ ΑΠΕΛΕΥΘΕΡΩΤΙΚΟ ΚΙΝΗΜΑ">
          <a:extLst>
            <a:ext uri="{FF2B5EF4-FFF2-40B4-BE49-F238E27FC236}">
              <a16:creationId xmlns:a16="http://schemas.microsoft.com/office/drawing/2014/main" id="{1DDB2F14-0856-904E-AE13-994FDC90A53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3" name="AutoShape 55">
          <a:extLst>
            <a:ext uri="{FF2B5EF4-FFF2-40B4-BE49-F238E27FC236}">
              <a16:creationId xmlns:a16="http://schemas.microsoft.com/office/drawing/2014/main" id="{F1EC0C9B-63C9-B64E-80F5-C8258697A3F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4" name="AutoShape 56" descr="ΟΡΓΑΝΩΣΗ ΑΓΩΝΙΣΤΩΝ ΔΙΚΑΙΟΣΥΝΗΣ">
          <a:extLst>
            <a:ext uri="{FF2B5EF4-FFF2-40B4-BE49-F238E27FC236}">
              <a16:creationId xmlns:a16="http://schemas.microsoft.com/office/drawing/2014/main" id="{6AE53341-9CAB-B944-A4D9-655EF501532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5" name="AutoShape 57">
          <a:extLst>
            <a:ext uri="{FF2B5EF4-FFF2-40B4-BE49-F238E27FC236}">
              <a16:creationId xmlns:a16="http://schemas.microsoft.com/office/drawing/2014/main" id="{777B10C9-1ADB-F84F-9099-48BDA06261F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6" name="AutoShape 58" descr="ΑΡΙΣΤΕΙΔΟΥ ΧΑΡΗΣ">
          <a:extLst>
            <a:ext uri="{FF2B5EF4-FFF2-40B4-BE49-F238E27FC236}">
              <a16:creationId xmlns:a16="http://schemas.microsoft.com/office/drawing/2014/main" id="{9EDD55C2-1F6B-6047-9009-2FF51716846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7" name="AutoShape 59">
          <a:extLst>
            <a:ext uri="{FF2B5EF4-FFF2-40B4-BE49-F238E27FC236}">
              <a16:creationId xmlns:a16="http://schemas.microsoft.com/office/drawing/2014/main" id="{B73CAAB3-7D37-604B-92F0-EF036403031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8" name="AutoShape 60" descr="ΜΑΡΔΑΠΗΤΤΑΣ ΧΡΥΣΑΝΘΟΣ">
          <a:extLst>
            <a:ext uri="{FF2B5EF4-FFF2-40B4-BE49-F238E27FC236}">
              <a16:creationId xmlns:a16="http://schemas.microsoft.com/office/drawing/2014/main" id="{32151034-E232-8A45-83CC-C1D961C45CF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79" name="AutoShape 61">
          <a:extLst>
            <a:ext uri="{FF2B5EF4-FFF2-40B4-BE49-F238E27FC236}">
              <a16:creationId xmlns:a16="http://schemas.microsoft.com/office/drawing/2014/main" id="{3B4CA603-4C07-3643-9D49-922C8CCAB6A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573</xdr:row>
      <xdr:rowOff>0</xdr:rowOff>
    </xdr:from>
    <xdr:ext cx="304800" cy="304800"/>
    <xdr:sp macro="" textlink="">
      <xdr:nvSpPr>
        <xdr:cNvPr id="280" name="AutoShape 62" descr="ΣΟΣΙΑΛΙΣΤΙΚΟ ΚΟΜΜΑ ΚΥΠΡΟΥ">
          <a:extLst>
            <a:ext uri="{FF2B5EF4-FFF2-40B4-BE49-F238E27FC236}">
              <a16:creationId xmlns:a16="http://schemas.microsoft.com/office/drawing/2014/main" id="{AD93A663-2299-9A4D-8B77-793030C5C19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328</xdr:row>
      <xdr:rowOff>0</xdr:rowOff>
    </xdr:from>
    <xdr:to>
      <xdr:col>0</xdr:col>
      <xdr:colOff>304800</xdr:colOff>
      <xdr:row>329</xdr:row>
      <xdr:rowOff>101600</xdr:rowOff>
    </xdr:to>
    <xdr:sp macro="" textlink="">
      <xdr:nvSpPr>
        <xdr:cNvPr id="281" name="AutoShape 174" descr="LEGA SALVINI PREMIER">
          <a:extLst>
            <a:ext uri="{FF2B5EF4-FFF2-40B4-BE49-F238E27FC236}">
              <a16:creationId xmlns:a16="http://schemas.microsoft.com/office/drawing/2014/main" id="{B0CEC285-045F-0E4B-902B-67693FC49596}"/>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332</xdr:row>
      <xdr:rowOff>0</xdr:rowOff>
    </xdr:from>
    <xdr:to>
      <xdr:col>0</xdr:col>
      <xdr:colOff>304800</xdr:colOff>
      <xdr:row>333</xdr:row>
      <xdr:rowOff>101600</xdr:rowOff>
    </xdr:to>
    <xdr:sp macro="" textlink="">
      <xdr:nvSpPr>
        <xdr:cNvPr id="282" name="AutoShape 175" descr="PARTITO DEMOCRATICO">
          <a:extLst>
            <a:ext uri="{FF2B5EF4-FFF2-40B4-BE49-F238E27FC236}">
              <a16:creationId xmlns:a16="http://schemas.microsoft.com/office/drawing/2014/main" id="{9C63F3C5-2848-FC4B-A60E-16D0CA91025B}"/>
            </a:ext>
          </a:extLst>
        </xdr:cNvPr>
        <xdr:cNvSpPr>
          <a:spLocks noChangeAspect="1" noChangeArrowheads="1"/>
        </xdr:cNvSpPr>
      </xdr:nvSpPr>
      <xdr:spPr bwMode="auto">
        <a:xfrm>
          <a:off x="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329</xdr:row>
      <xdr:rowOff>0</xdr:rowOff>
    </xdr:from>
    <xdr:to>
      <xdr:col>0</xdr:col>
      <xdr:colOff>304800</xdr:colOff>
      <xdr:row>330</xdr:row>
      <xdr:rowOff>101600</xdr:rowOff>
    </xdr:to>
    <xdr:sp macro="" textlink="">
      <xdr:nvSpPr>
        <xdr:cNvPr id="283" name="AutoShape 176" descr="MOVIMENTO 5 STELLE">
          <a:extLst>
            <a:ext uri="{FF2B5EF4-FFF2-40B4-BE49-F238E27FC236}">
              <a16:creationId xmlns:a16="http://schemas.microsoft.com/office/drawing/2014/main" id="{F017A67A-B4E3-A241-8E4C-05E1B84552EE}"/>
            </a:ext>
          </a:extLst>
        </xdr:cNvPr>
        <xdr:cNvSpPr>
          <a:spLocks noChangeAspect="1" noChangeArrowheads="1"/>
        </xdr:cNvSpPr>
      </xdr:nvSpPr>
      <xdr:spPr bwMode="auto">
        <a:xfrm>
          <a:off x="0" y="40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324</xdr:row>
      <xdr:rowOff>0</xdr:rowOff>
    </xdr:from>
    <xdr:to>
      <xdr:col>0</xdr:col>
      <xdr:colOff>304800</xdr:colOff>
      <xdr:row>325</xdr:row>
      <xdr:rowOff>101600</xdr:rowOff>
    </xdr:to>
    <xdr:sp macro="" textlink="">
      <xdr:nvSpPr>
        <xdr:cNvPr id="284" name="AutoShape 177" descr="FORZA ITALIA">
          <a:extLst>
            <a:ext uri="{FF2B5EF4-FFF2-40B4-BE49-F238E27FC236}">
              <a16:creationId xmlns:a16="http://schemas.microsoft.com/office/drawing/2014/main" id="{29CB1FFD-C899-0742-BA83-8ED468FD4474}"/>
            </a:ext>
          </a:extLst>
        </xdr:cNvPr>
        <xdr:cNvSpPr>
          <a:spLocks noChangeAspect="1" noChangeArrowheads="1"/>
        </xdr:cNvSpPr>
      </xdr:nvSpPr>
      <xdr:spPr bwMode="auto">
        <a:xfrm>
          <a:off x="0" y="60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326</xdr:row>
      <xdr:rowOff>0</xdr:rowOff>
    </xdr:from>
    <xdr:to>
      <xdr:col>0</xdr:col>
      <xdr:colOff>304800</xdr:colOff>
      <xdr:row>327</xdr:row>
      <xdr:rowOff>101600</xdr:rowOff>
    </xdr:to>
    <xdr:sp macro="" textlink="">
      <xdr:nvSpPr>
        <xdr:cNvPr id="285" name="AutoShape 178" descr="FRATELLI D'ITALIA">
          <a:extLst>
            <a:ext uri="{FF2B5EF4-FFF2-40B4-BE49-F238E27FC236}">
              <a16:creationId xmlns:a16="http://schemas.microsoft.com/office/drawing/2014/main" id="{EED39580-B9EB-0548-AACD-378F384D79A3}"/>
            </a:ext>
          </a:extLst>
        </xdr:cNvPr>
        <xdr:cNvSpPr>
          <a:spLocks noChangeAspect="1" noChangeArrowheads="1"/>
        </xdr:cNvSpPr>
      </xdr:nvSpPr>
      <xdr:spPr bwMode="auto">
        <a:xfrm>
          <a:off x="0" y="81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320</xdr:row>
      <xdr:rowOff>0</xdr:rowOff>
    </xdr:from>
    <xdr:to>
      <xdr:col>0</xdr:col>
      <xdr:colOff>304800</xdr:colOff>
      <xdr:row>321</xdr:row>
      <xdr:rowOff>101600</xdr:rowOff>
    </xdr:to>
    <xdr:sp macro="" textlink="">
      <xdr:nvSpPr>
        <xdr:cNvPr id="286" name="AutoShape 179" descr="+EUROPA - ITALIA IN COMUNE - PDE ITALIA">
          <a:extLst>
            <a:ext uri="{FF2B5EF4-FFF2-40B4-BE49-F238E27FC236}">
              <a16:creationId xmlns:a16="http://schemas.microsoft.com/office/drawing/2014/main" id="{9DB628B2-A13E-1D4E-AB88-F44822C2E077}"/>
            </a:ext>
          </a:extLst>
        </xdr:cNvPr>
        <xdr:cNvSpPr>
          <a:spLocks noChangeAspect="1" noChangeArrowheads="1"/>
        </xdr:cNvSpPr>
      </xdr:nvSpPr>
      <xdr:spPr bwMode="auto">
        <a:xfrm>
          <a:off x="0" y="1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323</xdr:row>
      <xdr:rowOff>0</xdr:rowOff>
    </xdr:from>
    <xdr:to>
      <xdr:col>0</xdr:col>
      <xdr:colOff>304800</xdr:colOff>
      <xdr:row>324</xdr:row>
      <xdr:rowOff>101600</xdr:rowOff>
    </xdr:to>
    <xdr:sp macro="" textlink="">
      <xdr:nvSpPr>
        <xdr:cNvPr id="287" name="AutoShape 180" descr="EUROPA VERDE">
          <a:extLst>
            <a:ext uri="{FF2B5EF4-FFF2-40B4-BE49-F238E27FC236}">
              <a16:creationId xmlns:a16="http://schemas.microsoft.com/office/drawing/2014/main" id="{85A52124-4DFE-954E-B4F7-865336019C9E}"/>
            </a:ext>
          </a:extLst>
        </xdr:cNvPr>
        <xdr:cNvSpPr>
          <a:spLocks noChangeAspect="1" noChangeArrowheads="1"/>
        </xdr:cNvSpPr>
      </xdr:nvSpPr>
      <xdr:spPr bwMode="auto">
        <a:xfrm>
          <a:off x="0" y="12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327</xdr:row>
      <xdr:rowOff>0</xdr:rowOff>
    </xdr:from>
    <xdr:to>
      <xdr:col>0</xdr:col>
      <xdr:colOff>304800</xdr:colOff>
      <xdr:row>328</xdr:row>
      <xdr:rowOff>101600</xdr:rowOff>
    </xdr:to>
    <xdr:sp macro="" textlink="">
      <xdr:nvSpPr>
        <xdr:cNvPr id="288" name="AutoShape 181" descr="LA SINISTRA">
          <a:extLst>
            <a:ext uri="{FF2B5EF4-FFF2-40B4-BE49-F238E27FC236}">
              <a16:creationId xmlns:a16="http://schemas.microsoft.com/office/drawing/2014/main" id="{D710F298-45B6-C94F-B0DD-2F3021C76F09}"/>
            </a:ext>
          </a:extLst>
        </xdr:cNvPr>
        <xdr:cNvSpPr>
          <a:spLocks noChangeAspect="1" noChangeArrowheads="1"/>
        </xdr:cNvSpPr>
      </xdr:nvSpPr>
      <xdr:spPr bwMode="auto">
        <a:xfrm>
          <a:off x="0" y="142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331</xdr:row>
      <xdr:rowOff>0</xdr:rowOff>
    </xdr:from>
    <xdr:to>
      <xdr:col>0</xdr:col>
      <xdr:colOff>304800</xdr:colOff>
      <xdr:row>332</xdr:row>
      <xdr:rowOff>101600</xdr:rowOff>
    </xdr:to>
    <xdr:sp macro="" textlink="">
      <xdr:nvSpPr>
        <xdr:cNvPr id="289" name="AutoShape 182" descr="PARTITO COMUNISTA">
          <a:extLst>
            <a:ext uri="{FF2B5EF4-FFF2-40B4-BE49-F238E27FC236}">
              <a16:creationId xmlns:a16="http://schemas.microsoft.com/office/drawing/2014/main" id="{6BDBEED3-2FE7-B34A-9E17-C5701AF5B528}"/>
            </a:ext>
          </a:extLst>
        </xdr:cNvPr>
        <xdr:cNvSpPr>
          <a:spLocks noChangeAspect="1" noChangeArrowheads="1"/>
        </xdr:cNvSpPr>
      </xdr:nvSpPr>
      <xdr:spPr bwMode="auto">
        <a:xfrm>
          <a:off x="0" y="162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330</xdr:row>
      <xdr:rowOff>0</xdr:rowOff>
    </xdr:from>
    <xdr:to>
      <xdr:col>0</xdr:col>
      <xdr:colOff>304800</xdr:colOff>
      <xdr:row>331</xdr:row>
      <xdr:rowOff>101600</xdr:rowOff>
    </xdr:to>
    <xdr:sp macro="" textlink="">
      <xdr:nvSpPr>
        <xdr:cNvPr id="290" name="AutoShape 183" descr="PARTITO ANIMALISTA">
          <a:extLst>
            <a:ext uri="{FF2B5EF4-FFF2-40B4-BE49-F238E27FC236}">
              <a16:creationId xmlns:a16="http://schemas.microsoft.com/office/drawing/2014/main" id="{5FE5727F-11DA-9B44-B9CA-6E9ECA7E040D}"/>
            </a:ext>
          </a:extLst>
        </xdr:cNvPr>
        <xdr:cNvSpPr>
          <a:spLocks noChangeAspect="1" noChangeArrowheads="1"/>
        </xdr:cNvSpPr>
      </xdr:nvSpPr>
      <xdr:spPr bwMode="auto">
        <a:xfrm>
          <a:off x="0" y="182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337</xdr:row>
      <xdr:rowOff>0</xdr:rowOff>
    </xdr:from>
    <xdr:to>
      <xdr:col>0</xdr:col>
      <xdr:colOff>304800</xdr:colOff>
      <xdr:row>338</xdr:row>
      <xdr:rowOff>101600</xdr:rowOff>
    </xdr:to>
    <xdr:sp macro="" textlink="">
      <xdr:nvSpPr>
        <xdr:cNvPr id="291" name="AutoShape 184" descr="SVP">
          <a:extLst>
            <a:ext uri="{FF2B5EF4-FFF2-40B4-BE49-F238E27FC236}">
              <a16:creationId xmlns:a16="http://schemas.microsoft.com/office/drawing/2014/main" id="{5F0FBEDE-FC98-BB42-923C-B3DAFB72C2E2}"/>
            </a:ext>
          </a:extLst>
        </xdr:cNvPr>
        <xdr:cNvSpPr>
          <a:spLocks noChangeAspect="1" noChangeArrowheads="1"/>
        </xdr:cNvSpPr>
      </xdr:nvSpPr>
      <xdr:spPr bwMode="auto">
        <a:xfrm>
          <a:off x="0" y="203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335</xdr:row>
      <xdr:rowOff>0</xdr:rowOff>
    </xdr:from>
    <xdr:to>
      <xdr:col>0</xdr:col>
      <xdr:colOff>304800</xdr:colOff>
      <xdr:row>336</xdr:row>
      <xdr:rowOff>101600</xdr:rowOff>
    </xdr:to>
    <xdr:sp macro="" textlink="">
      <xdr:nvSpPr>
        <xdr:cNvPr id="292" name="AutoShape 185" descr="POPOLO DELLA FAMIGLIA - ALTERNATIVA POPOLARE">
          <a:extLst>
            <a:ext uri="{FF2B5EF4-FFF2-40B4-BE49-F238E27FC236}">
              <a16:creationId xmlns:a16="http://schemas.microsoft.com/office/drawing/2014/main" id="{F7061BD5-CA14-2F42-B628-A5658961F030}"/>
            </a:ext>
          </a:extLst>
        </xdr:cNvPr>
        <xdr:cNvSpPr>
          <a:spLocks noChangeAspect="1" noChangeArrowheads="1"/>
        </xdr:cNvSpPr>
      </xdr:nvSpPr>
      <xdr:spPr bwMode="auto">
        <a:xfrm>
          <a:off x="0" y="223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322</xdr:row>
      <xdr:rowOff>0</xdr:rowOff>
    </xdr:from>
    <xdr:to>
      <xdr:col>0</xdr:col>
      <xdr:colOff>304800</xdr:colOff>
      <xdr:row>323</xdr:row>
      <xdr:rowOff>101600</xdr:rowOff>
    </xdr:to>
    <xdr:sp macro="" textlink="">
      <xdr:nvSpPr>
        <xdr:cNvPr id="293" name="AutoShape 186" descr="CASAPOUND ITALIA - DESTRE UNITE">
          <a:extLst>
            <a:ext uri="{FF2B5EF4-FFF2-40B4-BE49-F238E27FC236}">
              <a16:creationId xmlns:a16="http://schemas.microsoft.com/office/drawing/2014/main" id="{3091154C-3B9E-B54E-8C27-EDF3CC3B7BFC}"/>
            </a:ext>
          </a:extLst>
        </xdr:cNvPr>
        <xdr:cNvSpPr>
          <a:spLocks noChangeAspect="1" noChangeArrowheads="1"/>
        </xdr:cNvSpPr>
      </xdr:nvSpPr>
      <xdr:spPr bwMode="auto">
        <a:xfrm>
          <a:off x="0" y="243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334</xdr:row>
      <xdr:rowOff>0</xdr:rowOff>
    </xdr:from>
    <xdr:to>
      <xdr:col>0</xdr:col>
      <xdr:colOff>304800</xdr:colOff>
      <xdr:row>335</xdr:row>
      <xdr:rowOff>101600</xdr:rowOff>
    </xdr:to>
    <xdr:sp macro="" textlink="">
      <xdr:nvSpPr>
        <xdr:cNvPr id="294" name="AutoShape 187" descr="POPOLARI PER L'ITALIA">
          <a:extLst>
            <a:ext uri="{FF2B5EF4-FFF2-40B4-BE49-F238E27FC236}">
              <a16:creationId xmlns:a16="http://schemas.microsoft.com/office/drawing/2014/main" id="{97E24640-1E9D-5244-9DA7-607942C732F7}"/>
            </a:ext>
          </a:extLst>
        </xdr:cNvPr>
        <xdr:cNvSpPr>
          <a:spLocks noChangeAspect="1" noChangeArrowheads="1"/>
        </xdr:cNvSpPr>
      </xdr:nvSpPr>
      <xdr:spPr bwMode="auto">
        <a:xfrm>
          <a:off x="0" y="264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333</xdr:row>
      <xdr:rowOff>0</xdr:rowOff>
    </xdr:from>
    <xdr:to>
      <xdr:col>0</xdr:col>
      <xdr:colOff>304800</xdr:colOff>
      <xdr:row>334</xdr:row>
      <xdr:rowOff>101600</xdr:rowOff>
    </xdr:to>
    <xdr:sp macro="" textlink="">
      <xdr:nvSpPr>
        <xdr:cNvPr id="295" name="AutoShape 188" descr="PARTITO PIRATA">
          <a:extLst>
            <a:ext uri="{FF2B5EF4-FFF2-40B4-BE49-F238E27FC236}">
              <a16:creationId xmlns:a16="http://schemas.microsoft.com/office/drawing/2014/main" id="{C026D9ED-F241-0B42-B1D1-9C6CD3E6110F}"/>
            </a:ext>
          </a:extLst>
        </xdr:cNvPr>
        <xdr:cNvSpPr>
          <a:spLocks noChangeAspect="1" noChangeArrowheads="1"/>
        </xdr:cNvSpPr>
      </xdr:nvSpPr>
      <xdr:spPr bwMode="auto">
        <a:xfrm>
          <a:off x="0" y="284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325</xdr:row>
      <xdr:rowOff>0</xdr:rowOff>
    </xdr:from>
    <xdr:to>
      <xdr:col>0</xdr:col>
      <xdr:colOff>304800</xdr:colOff>
      <xdr:row>326</xdr:row>
      <xdr:rowOff>101600</xdr:rowOff>
    </xdr:to>
    <xdr:sp macro="" textlink="">
      <xdr:nvSpPr>
        <xdr:cNvPr id="296" name="AutoShape 189" descr="FORZA NUOVA">
          <a:extLst>
            <a:ext uri="{FF2B5EF4-FFF2-40B4-BE49-F238E27FC236}">
              <a16:creationId xmlns:a16="http://schemas.microsoft.com/office/drawing/2014/main" id="{E27AB981-DF4A-7C48-BA84-F70D2C6B41D6}"/>
            </a:ext>
          </a:extLst>
        </xdr:cNvPr>
        <xdr:cNvSpPr>
          <a:spLocks noChangeAspect="1" noChangeArrowheads="1"/>
        </xdr:cNvSpPr>
      </xdr:nvSpPr>
      <xdr:spPr bwMode="auto">
        <a:xfrm>
          <a:off x="0" y="304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321</xdr:row>
      <xdr:rowOff>0</xdr:rowOff>
    </xdr:from>
    <xdr:to>
      <xdr:col>0</xdr:col>
      <xdr:colOff>304800</xdr:colOff>
      <xdr:row>322</xdr:row>
      <xdr:rowOff>101600</xdr:rowOff>
    </xdr:to>
    <xdr:sp macro="" textlink="">
      <xdr:nvSpPr>
        <xdr:cNvPr id="297" name="AutoShape 190" descr="AUTONOMIE PER L'EUROPA">
          <a:extLst>
            <a:ext uri="{FF2B5EF4-FFF2-40B4-BE49-F238E27FC236}">
              <a16:creationId xmlns:a16="http://schemas.microsoft.com/office/drawing/2014/main" id="{DFAB3DB7-E006-444F-B97F-8BC3A23132D2}"/>
            </a:ext>
          </a:extLst>
        </xdr:cNvPr>
        <xdr:cNvSpPr>
          <a:spLocks noChangeAspect="1" noChangeArrowheads="1"/>
        </xdr:cNvSpPr>
      </xdr:nvSpPr>
      <xdr:spPr bwMode="auto">
        <a:xfrm>
          <a:off x="0" y="325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336</xdr:row>
      <xdr:rowOff>0</xdr:rowOff>
    </xdr:from>
    <xdr:to>
      <xdr:col>0</xdr:col>
      <xdr:colOff>304800</xdr:colOff>
      <xdr:row>337</xdr:row>
      <xdr:rowOff>101600</xdr:rowOff>
    </xdr:to>
    <xdr:sp macro="" textlink="">
      <xdr:nvSpPr>
        <xdr:cNvPr id="298" name="AutoShape 191" descr="PPA MOVIMENTO POLITICO PENSIERO AZIONE">
          <a:extLst>
            <a:ext uri="{FF2B5EF4-FFF2-40B4-BE49-F238E27FC236}">
              <a16:creationId xmlns:a16="http://schemas.microsoft.com/office/drawing/2014/main" id="{EE5D979D-DE24-3F4D-A06E-222C8B3B3EBF}"/>
            </a:ext>
          </a:extLst>
        </xdr:cNvPr>
        <xdr:cNvSpPr>
          <a:spLocks noChangeAspect="1" noChangeArrowheads="1"/>
        </xdr:cNvSpPr>
      </xdr:nvSpPr>
      <xdr:spPr bwMode="auto">
        <a:xfrm>
          <a:off x="0" y="345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292100</xdr:colOff>
      <xdr:row>12</xdr:row>
      <xdr:rowOff>177800</xdr:rowOff>
    </xdr:to>
    <xdr:sp macro="" textlink="">
      <xdr:nvSpPr>
        <xdr:cNvPr id="2" name="AutoShape 2" descr="https://upload.wikimedia.org/wikipedia/en/thumb/b/ba/Flag_of_Germany.svg/23px-Flag_of_Germany.svg.png">
          <a:extLst>
            <a:ext uri="{FF2B5EF4-FFF2-40B4-BE49-F238E27FC236}">
              <a16:creationId xmlns:a16="http://schemas.microsoft.com/office/drawing/2014/main" id="{EDA7323C-F342-0148-8826-EC78B94C2557}"/>
            </a:ext>
          </a:extLst>
        </xdr:cNvPr>
        <xdr:cNvSpPr>
          <a:spLocks noChangeAspect="1" noChangeArrowheads="1"/>
        </xdr:cNvSpPr>
      </xdr:nvSpPr>
      <xdr:spPr bwMode="auto">
        <a:xfrm>
          <a:off x="0" y="28448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11</xdr:row>
      <xdr:rowOff>0</xdr:rowOff>
    </xdr:from>
    <xdr:to>
      <xdr:col>0</xdr:col>
      <xdr:colOff>292100</xdr:colOff>
      <xdr:row>11</xdr:row>
      <xdr:rowOff>190500</xdr:rowOff>
    </xdr:to>
    <xdr:sp macro="" textlink="">
      <xdr:nvSpPr>
        <xdr:cNvPr id="3" name="AutoShape 3" descr="https://upload.wikimedia.org/wikipedia/en/thumb/c/c3/Flag_of_France.svg/23px-Flag_of_France.svg.png">
          <a:extLst>
            <a:ext uri="{FF2B5EF4-FFF2-40B4-BE49-F238E27FC236}">
              <a16:creationId xmlns:a16="http://schemas.microsoft.com/office/drawing/2014/main" id="{17F7E01A-06CD-9943-A728-2BD5DE5EC64A}"/>
            </a:ext>
          </a:extLst>
        </xdr:cNvPr>
        <xdr:cNvSpPr>
          <a:spLocks noChangeAspect="1" noChangeArrowheads="1"/>
        </xdr:cNvSpPr>
      </xdr:nvSpPr>
      <xdr:spPr bwMode="auto">
        <a:xfrm>
          <a:off x="0" y="26416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16</xdr:row>
      <xdr:rowOff>0</xdr:rowOff>
    </xdr:from>
    <xdr:to>
      <xdr:col>0</xdr:col>
      <xdr:colOff>292100</xdr:colOff>
      <xdr:row>16</xdr:row>
      <xdr:rowOff>152400</xdr:rowOff>
    </xdr:to>
    <xdr:sp macro="" textlink="">
      <xdr:nvSpPr>
        <xdr:cNvPr id="4" name="AutoShape 4" descr="https://upload.wikimedia.org/wikipedia/en/thumb/a/ae/Flag_of_the_United_Kingdom.svg/23px-Flag_of_the_United_Kingdom.svg.png">
          <a:extLst>
            <a:ext uri="{FF2B5EF4-FFF2-40B4-BE49-F238E27FC236}">
              <a16:creationId xmlns:a16="http://schemas.microsoft.com/office/drawing/2014/main" id="{7ECCFFC6-7FCF-1542-9F6D-87FBD5E9425C}"/>
            </a:ext>
          </a:extLst>
        </xdr:cNvPr>
        <xdr:cNvSpPr>
          <a:spLocks noChangeAspect="1" noChangeArrowheads="1"/>
        </xdr:cNvSpPr>
      </xdr:nvSpPr>
      <xdr:spPr bwMode="auto">
        <a:xfrm>
          <a:off x="0" y="36576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16</xdr:row>
      <xdr:rowOff>0</xdr:rowOff>
    </xdr:from>
    <xdr:to>
      <xdr:col>0</xdr:col>
      <xdr:colOff>292100</xdr:colOff>
      <xdr:row>16</xdr:row>
      <xdr:rowOff>190500</xdr:rowOff>
    </xdr:to>
    <xdr:sp macro="" textlink="">
      <xdr:nvSpPr>
        <xdr:cNvPr id="5" name="AutoShape 5" descr="https://upload.wikimedia.org/wikipedia/en/thumb/0/03/Flag_of_Italy.svg/23px-Flag_of_Italy.svg.png">
          <a:extLst>
            <a:ext uri="{FF2B5EF4-FFF2-40B4-BE49-F238E27FC236}">
              <a16:creationId xmlns:a16="http://schemas.microsoft.com/office/drawing/2014/main" id="{5BF97F90-25DD-9D49-B453-DEB17E957C3C}"/>
            </a:ext>
          </a:extLst>
        </xdr:cNvPr>
        <xdr:cNvSpPr>
          <a:spLocks noChangeAspect="1" noChangeArrowheads="1"/>
        </xdr:cNvSpPr>
      </xdr:nvSpPr>
      <xdr:spPr bwMode="auto">
        <a:xfrm>
          <a:off x="0" y="36576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27</xdr:row>
      <xdr:rowOff>0</xdr:rowOff>
    </xdr:from>
    <xdr:to>
      <xdr:col>0</xdr:col>
      <xdr:colOff>292100</xdr:colOff>
      <xdr:row>27</xdr:row>
      <xdr:rowOff>190500</xdr:rowOff>
    </xdr:to>
    <xdr:sp macro="" textlink="">
      <xdr:nvSpPr>
        <xdr:cNvPr id="6" name="AutoShape 6" descr="https://upload.wikimedia.org/wikipedia/en/thumb/9/9a/Flag_of_Spain.svg/23px-Flag_of_Spain.svg.png">
          <a:extLst>
            <a:ext uri="{FF2B5EF4-FFF2-40B4-BE49-F238E27FC236}">
              <a16:creationId xmlns:a16="http://schemas.microsoft.com/office/drawing/2014/main" id="{94FA6C8F-3D68-E346-8BBD-FBC67E015EE6}"/>
            </a:ext>
          </a:extLst>
        </xdr:cNvPr>
        <xdr:cNvSpPr>
          <a:spLocks noChangeAspect="1" noChangeArrowheads="1"/>
        </xdr:cNvSpPr>
      </xdr:nvSpPr>
      <xdr:spPr bwMode="auto">
        <a:xfrm>
          <a:off x="0" y="58928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22</xdr:row>
      <xdr:rowOff>0</xdr:rowOff>
    </xdr:from>
    <xdr:to>
      <xdr:col>0</xdr:col>
      <xdr:colOff>292100</xdr:colOff>
      <xdr:row>22</xdr:row>
      <xdr:rowOff>177800</xdr:rowOff>
    </xdr:to>
    <xdr:sp macro="" textlink="">
      <xdr:nvSpPr>
        <xdr:cNvPr id="7" name="AutoShape 7" descr="https://upload.wikimedia.org/wikipedia/en/thumb/1/12/Flag_of_Poland.svg/23px-Flag_of_Poland.svg.png">
          <a:extLst>
            <a:ext uri="{FF2B5EF4-FFF2-40B4-BE49-F238E27FC236}">
              <a16:creationId xmlns:a16="http://schemas.microsoft.com/office/drawing/2014/main" id="{0102358A-D4BC-E749-AA8A-E5B8B921D862}"/>
            </a:ext>
          </a:extLst>
        </xdr:cNvPr>
        <xdr:cNvSpPr>
          <a:spLocks noChangeAspect="1" noChangeArrowheads="1"/>
        </xdr:cNvSpPr>
      </xdr:nvSpPr>
      <xdr:spPr bwMode="auto">
        <a:xfrm>
          <a:off x="0" y="48768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24</xdr:row>
      <xdr:rowOff>0</xdr:rowOff>
    </xdr:from>
    <xdr:to>
      <xdr:col>0</xdr:col>
      <xdr:colOff>292100</xdr:colOff>
      <xdr:row>24</xdr:row>
      <xdr:rowOff>190500</xdr:rowOff>
    </xdr:to>
    <xdr:sp macro="" textlink="">
      <xdr:nvSpPr>
        <xdr:cNvPr id="8" name="AutoShape 8" descr="https://upload.wikimedia.org/wikipedia/commons/thumb/7/73/Flag_of_Romania.svg/23px-Flag_of_Romania.svg.png">
          <a:extLst>
            <a:ext uri="{FF2B5EF4-FFF2-40B4-BE49-F238E27FC236}">
              <a16:creationId xmlns:a16="http://schemas.microsoft.com/office/drawing/2014/main" id="{C559EB43-F6EE-A749-B18D-2F841B209D44}"/>
            </a:ext>
          </a:extLst>
        </xdr:cNvPr>
        <xdr:cNvSpPr>
          <a:spLocks noChangeAspect="1" noChangeArrowheads="1"/>
        </xdr:cNvSpPr>
      </xdr:nvSpPr>
      <xdr:spPr bwMode="auto">
        <a:xfrm>
          <a:off x="0" y="52832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21</xdr:row>
      <xdr:rowOff>0</xdr:rowOff>
    </xdr:from>
    <xdr:to>
      <xdr:col>0</xdr:col>
      <xdr:colOff>292100</xdr:colOff>
      <xdr:row>21</xdr:row>
      <xdr:rowOff>190500</xdr:rowOff>
    </xdr:to>
    <xdr:sp macro="" textlink="">
      <xdr:nvSpPr>
        <xdr:cNvPr id="9" name="AutoShape 9" descr="https://upload.wikimedia.org/wikipedia/commons/thumb/2/20/Flag_of_the_Netherlands.svg/23px-Flag_of_the_Netherlands.svg.png">
          <a:extLst>
            <a:ext uri="{FF2B5EF4-FFF2-40B4-BE49-F238E27FC236}">
              <a16:creationId xmlns:a16="http://schemas.microsoft.com/office/drawing/2014/main" id="{E7A1A85C-5A6B-AB45-A0E8-52C74311B431}"/>
            </a:ext>
          </a:extLst>
        </xdr:cNvPr>
        <xdr:cNvSpPr>
          <a:spLocks noChangeAspect="1" noChangeArrowheads="1"/>
        </xdr:cNvSpPr>
      </xdr:nvSpPr>
      <xdr:spPr bwMode="auto">
        <a:xfrm>
          <a:off x="0" y="46736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3</xdr:row>
      <xdr:rowOff>0</xdr:rowOff>
    </xdr:from>
    <xdr:to>
      <xdr:col>0</xdr:col>
      <xdr:colOff>292100</xdr:colOff>
      <xdr:row>3</xdr:row>
      <xdr:rowOff>190500</xdr:rowOff>
    </xdr:to>
    <xdr:sp macro="" textlink="">
      <xdr:nvSpPr>
        <xdr:cNvPr id="10" name="AutoShape 10" descr="https://upload.wikimedia.org/wikipedia/commons/thumb/9/92/Flag_of_Belgium_%28civil%29.svg/23px-Flag_of_Belgium_%28civil%29.svg.png">
          <a:extLst>
            <a:ext uri="{FF2B5EF4-FFF2-40B4-BE49-F238E27FC236}">
              <a16:creationId xmlns:a16="http://schemas.microsoft.com/office/drawing/2014/main" id="{12581B66-1CC5-C34B-B1BC-ACC5B75910C6}"/>
            </a:ext>
          </a:extLst>
        </xdr:cNvPr>
        <xdr:cNvSpPr>
          <a:spLocks noChangeAspect="1" noChangeArrowheads="1"/>
        </xdr:cNvSpPr>
      </xdr:nvSpPr>
      <xdr:spPr bwMode="auto">
        <a:xfrm>
          <a:off x="0" y="10160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13</xdr:row>
      <xdr:rowOff>0</xdr:rowOff>
    </xdr:from>
    <xdr:to>
      <xdr:col>0</xdr:col>
      <xdr:colOff>292100</xdr:colOff>
      <xdr:row>13</xdr:row>
      <xdr:rowOff>190500</xdr:rowOff>
    </xdr:to>
    <xdr:sp macro="" textlink="">
      <xdr:nvSpPr>
        <xdr:cNvPr id="11" name="AutoShape 11" descr="https://upload.wikimedia.org/wikipedia/commons/thumb/5/5c/Flag_of_Greece.svg/23px-Flag_of_Greece.svg.png">
          <a:extLst>
            <a:ext uri="{FF2B5EF4-FFF2-40B4-BE49-F238E27FC236}">
              <a16:creationId xmlns:a16="http://schemas.microsoft.com/office/drawing/2014/main" id="{5EDF50C1-D190-F740-8A7F-DF7E6E404F2B}"/>
            </a:ext>
          </a:extLst>
        </xdr:cNvPr>
        <xdr:cNvSpPr>
          <a:spLocks noChangeAspect="1" noChangeArrowheads="1"/>
        </xdr:cNvSpPr>
      </xdr:nvSpPr>
      <xdr:spPr bwMode="auto">
        <a:xfrm>
          <a:off x="0" y="30480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7</xdr:row>
      <xdr:rowOff>0</xdr:rowOff>
    </xdr:from>
    <xdr:to>
      <xdr:col>0</xdr:col>
      <xdr:colOff>292100</xdr:colOff>
      <xdr:row>7</xdr:row>
      <xdr:rowOff>190500</xdr:rowOff>
    </xdr:to>
    <xdr:sp macro="" textlink="">
      <xdr:nvSpPr>
        <xdr:cNvPr id="12" name="AutoShape 12" descr="https://upload.wikimedia.org/wikipedia/commons/thumb/c/cb/Flag_of_the_Czech_Republic.svg/23px-Flag_of_the_Czech_Republic.svg.png">
          <a:extLst>
            <a:ext uri="{FF2B5EF4-FFF2-40B4-BE49-F238E27FC236}">
              <a16:creationId xmlns:a16="http://schemas.microsoft.com/office/drawing/2014/main" id="{A1D02C0F-E489-294A-B137-86BB20F7151C}"/>
            </a:ext>
          </a:extLst>
        </xdr:cNvPr>
        <xdr:cNvSpPr>
          <a:spLocks noChangeAspect="1" noChangeArrowheads="1"/>
        </xdr:cNvSpPr>
      </xdr:nvSpPr>
      <xdr:spPr bwMode="auto">
        <a:xfrm>
          <a:off x="0" y="18288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23</xdr:row>
      <xdr:rowOff>0</xdr:rowOff>
    </xdr:from>
    <xdr:to>
      <xdr:col>0</xdr:col>
      <xdr:colOff>292100</xdr:colOff>
      <xdr:row>23</xdr:row>
      <xdr:rowOff>190500</xdr:rowOff>
    </xdr:to>
    <xdr:sp macro="" textlink="">
      <xdr:nvSpPr>
        <xdr:cNvPr id="13" name="AutoShape 13" descr="https://upload.wikimedia.org/wikipedia/commons/thumb/5/5c/Flag_of_Portugal.svg/23px-Flag_of_Portugal.svg.png">
          <a:extLst>
            <a:ext uri="{FF2B5EF4-FFF2-40B4-BE49-F238E27FC236}">
              <a16:creationId xmlns:a16="http://schemas.microsoft.com/office/drawing/2014/main" id="{71C2CBED-55F4-7C40-88AE-B34C7B5131B4}"/>
            </a:ext>
          </a:extLst>
        </xdr:cNvPr>
        <xdr:cNvSpPr>
          <a:spLocks noChangeAspect="1" noChangeArrowheads="1"/>
        </xdr:cNvSpPr>
      </xdr:nvSpPr>
      <xdr:spPr bwMode="auto">
        <a:xfrm>
          <a:off x="0" y="50800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28</xdr:row>
      <xdr:rowOff>0</xdr:rowOff>
    </xdr:from>
    <xdr:to>
      <xdr:col>0</xdr:col>
      <xdr:colOff>292100</xdr:colOff>
      <xdr:row>28</xdr:row>
      <xdr:rowOff>177800</xdr:rowOff>
    </xdr:to>
    <xdr:sp macro="" textlink="">
      <xdr:nvSpPr>
        <xdr:cNvPr id="14" name="AutoShape 14" descr="https://upload.wikimedia.org/wikipedia/en/thumb/4/4c/Flag_of_Sweden.svg/23px-Flag_of_Sweden.svg.png">
          <a:extLst>
            <a:ext uri="{FF2B5EF4-FFF2-40B4-BE49-F238E27FC236}">
              <a16:creationId xmlns:a16="http://schemas.microsoft.com/office/drawing/2014/main" id="{F7F17D14-89E8-BE48-92E0-9ED1D45E88A5}"/>
            </a:ext>
          </a:extLst>
        </xdr:cNvPr>
        <xdr:cNvSpPr>
          <a:spLocks noChangeAspect="1" noChangeArrowheads="1"/>
        </xdr:cNvSpPr>
      </xdr:nvSpPr>
      <xdr:spPr bwMode="auto">
        <a:xfrm>
          <a:off x="0" y="60960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14</xdr:row>
      <xdr:rowOff>0</xdr:rowOff>
    </xdr:from>
    <xdr:to>
      <xdr:col>0</xdr:col>
      <xdr:colOff>292100</xdr:colOff>
      <xdr:row>14</xdr:row>
      <xdr:rowOff>152400</xdr:rowOff>
    </xdr:to>
    <xdr:sp macro="" textlink="">
      <xdr:nvSpPr>
        <xdr:cNvPr id="15" name="AutoShape 15" descr="https://upload.wikimedia.org/wikipedia/commons/thumb/c/c1/Flag_of_Hungary.svg/23px-Flag_of_Hungary.svg.png">
          <a:extLst>
            <a:ext uri="{FF2B5EF4-FFF2-40B4-BE49-F238E27FC236}">
              <a16:creationId xmlns:a16="http://schemas.microsoft.com/office/drawing/2014/main" id="{10EEFF04-D1FE-E844-B5EB-B3BE6FA89406}"/>
            </a:ext>
          </a:extLst>
        </xdr:cNvPr>
        <xdr:cNvSpPr>
          <a:spLocks noChangeAspect="1" noChangeArrowheads="1"/>
        </xdr:cNvSpPr>
      </xdr:nvSpPr>
      <xdr:spPr bwMode="auto">
        <a:xfrm>
          <a:off x="0" y="32512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xdr:row>
      <xdr:rowOff>0</xdr:rowOff>
    </xdr:from>
    <xdr:to>
      <xdr:col>0</xdr:col>
      <xdr:colOff>292100</xdr:colOff>
      <xdr:row>2</xdr:row>
      <xdr:rowOff>190500</xdr:rowOff>
    </xdr:to>
    <xdr:sp macro="" textlink="">
      <xdr:nvSpPr>
        <xdr:cNvPr id="16" name="AutoShape 16" descr="https://upload.wikimedia.org/wikipedia/commons/thumb/4/41/Flag_of_Austria.svg/23px-Flag_of_Austria.svg.png">
          <a:extLst>
            <a:ext uri="{FF2B5EF4-FFF2-40B4-BE49-F238E27FC236}">
              <a16:creationId xmlns:a16="http://schemas.microsoft.com/office/drawing/2014/main" id="{840952A6-CC99-DB46-855D-CBFD83D119B9}"/>
            </a:ext>
          </a:extLst>
        </xdr:cNvPr>
        <xdr:cNvSpPr>
          <a:spLocks noChangeAspect="1" noChangeArrowheads="1"/>
        </xdr:cNvSpPr>
      </xdr:nvSpPr>
      <xdr:spPr bwMode="auto">
        <a:xfrm>
          <a:off x="0" y="8128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4</xdr:row>
      <xdr:rowOff>0</xdr:rowOff>
    </xdr:from>
    <xdr:to>
      <xdr:col>0</xdr:col>
      <xdr:colOff>292100</xdr:colOff>
      <xdr:row>4</xdr:row>
      <xdr:rowOff>177800</xdr:rowOff>
    </xdr:to>
    <xdr:sp macro="" textlink="">
      <xdr:nvSpPr>
        <xdr:cNvPr id="17" name="AutoShape 17" descr="https://upload.wikimedia.org/wikipedia/commons/thumb/9/9a/Flag_of_Bulgaria.svg/23px-Flag_of_Bulgaria.svg.png">
          <a:extLst>
            <a:ext uri="{FF2B5EF4-FFF2-40B4-BE49-F238E27FC236}">
              <a16:creationId xmlns:a16="http://schemas.microsoft.com/office/drawing/2014/main" id="{7A020FC8-E29B-B545-B60D-7E42C9E54EC8}"/>
            </a:ext>
          </a:extLst>
        </xdr:cNvPr>
        <xdr:cNvSpPr>
          <a:spLocks noChangeAspect="1" noChangeArrowheads="1"/>
        </xdr:cNvSpPr>
      </xdr:nvSpPr>
      <xdr:spPr bwMode="auto">
        <a:xfrm>
          <a:off x="0" y="12192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8</xdr:row>
      <xdr:rowOff>0</xdr:rowOff>
    </xdr:from>
    <xdr:to>
      <xdr:col>0</xdr:col>
      <xdr:colOff>254000</xdr:colOff>
      <xdr:row>8</xdr:row>
      <xdr:rowOff>190500</xdr:rowOff>
    </xdr:to>
    <xdr:sp macro="" textlink="">
      <xdr:nvSpPr>
        <xdr:cNvPr id="18" name="AutoShape 18" descr="https://upload.wikimedia.org/wikipedia/commons/thumb/9/9c/Flag_of_Denmark.svg/20px-Flag_of_Denmark.svg.png">
          <a:extLst>
            <a:ext uri="{FF2B5EF4-FFF2-40B4-BE49-F238E27FC236}">
              <a16:creationId xmlns:a16="http://schemas.microsoft.com/office/drawing/2014/main" id="{EC28A14A-1E97-CA40-BFFA-63A6D1EE51E8}"/>
            </a:ext>
          </a:extLst>
        </xdr:cNvPr>
        <xdr:cNvSpPr>
          <a:spLocks noChangeAspect="1" noChangeArrowheads="1"/>
        </xdr:cNvSpPr>
      </xdr:nvSpPr>
      <xdr:spPr bwMode="auto">
        <a:xfrm>
          <a:off x="0" y="2032000"/>
          <a:ext cx="2540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10</xdr:row>
      <xdr:rowOff>0</xdr:rowOff>
    </xdr:from>
    <xdr:to>
      <xdr:col>0</xdr:col>
      <xdr:colOff>292100</xdr:colOff>
      <xdr:row>10</xdr:row>
      <xdr:rowOff>177800</xdr:rowOff>
    </xdr:to>
    <xdr:sp macro="" textlink="">
      <xdr:nvSpPr>
        <xdr:cNvPr id="19" name="AutoShape 19" descr="https://upload.wikimedia.org/wikipedia/commons/thumb/b/bc/Flag_of_Finland.svg/23px-Flag_of_Finland.svg.png">
          <a:extLst>
            <a:ext uri="{FF2B5EF4-FFF2-40B4-BE49-F238E27FC236}">
              <a16:creationId xmlns:a16="http://schemas.microsoft.com/office/drawing/2014/main" id="{F04A345D-CD9C-F142-B65C-090CC62976C0}"/>
            </a:ext>
          </a:extLst>
        </xdr:cNvPr>
        <xdr:cNvSpPr>
          <a:spLocks noChangeAspect="1" noChangeArrowheads="1"/>
        </xdr:cNvSpPr>
      </xdr:nvSpPr>
      <xdr:spPr bwMode="auto">
        <a:xfrm>
          <a:off x="0" y="24384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25</xdr:row>
      <xdr:rowOff>0</xdr:rowOff>
    </xdr:from>
    <xdr:to>
      <xdr:col>0</xdr:col>
      <xdr:colOff>292100</xdr:colOff>
      <xdr:row>25</xdr:row>
      <xdr:rowOff>190500</xdr:rowOff>
    </xdr:to>
    <xdr:sp macro="" textlink="">
      <xdr:nvSpPr>
        <xdr:cNvPr id="20" name="AutoShape 20" descr="https://upload.wikimedia.org/wikipedia/commons/thumb/e/e6/Flag_of_Slovakia.svg/23px-Flag_of_Slovakia.svg.png">
          <a:extLst>
            <a:ext uri="{FF2B5EF4-FFF2-40B4-BE49-F238E27FC236}">
              <a16:creationId xmlns:a16="http://schemas.microsoft.com/office/drawing/2014/main" id="{A1D92ECC-E3ED-BA46-A597-CC4EBA2F84D0}"/>
            </a:ext>
          </a:extLst>
        </xdr:cNvPr>
        <xdr:cNvSpPr>
          <a:spLocks noChangeAspect="1" noChangeArrowheads="1"/>
        </xdr:cNvSpPr>
      </xdr:nvSpPr>
      <xdr:spPr bwMode="auto">
        <a:xfrm>
          <a:off x="0" y="54864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15</xdr:row>
      <xdr:rowOff>0</xdr:rowOff>
    </xdr:from>
    <xdr:to>
      <xdr:col>0</xdr:col>
      <xdr:colOff>292100</xdr:colOff>
      <xdr:row>15</xdr:row>
      <xdr:rowOff>152400</xdr:rowOff>
    </xdr:to>
    <xdr:sp macro="" textlink="">
      <xdr:nvSpPr>
        <xdr:cNvPr id="21" name="AutoShape 21" descr="https://upload.wikimedia.org/wikipedia/commons/thumb/4/45/Flag_of_Ireland.svg/23px-Flag_of_Ireland.svg.png">
          <a:extLst>
            <a:ext uri="{FF2B5EF4-FFF2-40B4-BE49-F238E27FC236}">
              <a16:creationId xmlns:a16="http://schemas.microsoft.com/office/drawing/2014/main" id="{9D7662DB-4B9D-1B4E-B787-C442917C84EC}"/>
            </a:ext>
          </a:extLst>
        </xdr:cNvPr>
        <xdr:cNvSpPr>
          <a:spLocks noChangeAspect="1" noChangeArrowheads="1"/>
        </xdr:cNvSpPr>
      </xdr:nvSpPr>
      <xdr:spPr bwMode="auto">
        <a:xfrm>
          <a:off x="0" y="34544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5</xdr:row>
      <xdr:rowOff>0</xdr:rowOff>
    </xdr:from>
    <xdr:to>
      <xdr:col>0</xdr:col>
      <xdr:colOff>292100</xdr:colOff>
      <xdr:row>5</xdr:row>
      <xdr:rowOff>152400</xdr:rowOff>
    </xdr:to>
    <xdr:sp macro="" textlink="">
      <xdr:nvSpPr>
        <xdr:cNvPr id="22" name="AutoShape 22" descr="https://upload.wikimedia.org/wikipedia/commons/thumb/1/1b/Flag_of_Croatia.svg/23px-Flag_of_Croatia.svg.png">
          <a:extLst>
            <a:ext uri="{FF2B5EF4-FFF2-40B4-BE49-F238E27FC236}">
              <a16:creationId xmlns:a16="http://schemas.microsoft.com/office/drawing/2014/main" id="{54E60A2B-BFE6-3A49-8D36-C2E8406474E2}"/>
            </a:ext>
          </a:extLst>
        </xdr:cNvPr>
        <xdr:cNvSpPr>
          <a:spLocks noChangeAspect="1" noChangeArrowheads="1"/>
        </xdr:cNvSpPr>
      </xdr:nvSpPr>
      <xdr:spPr bwMode="auto">
        <a:xfrm>
          <a:off x="0" y="14224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18</xdr:row>
      <xdr:rowOff>0</xdr:rowOff>
    </xdr:from>
    <xdr:to>
      <xdr:col>0</xdr:col>
      <xdr:colOff>292100</xdr:colOff>
      <xdr:row>18</xdr:row>
      <xdr:rowOff>177800</xdr:rowOff>
    </xdr:to>
    <xdr:sp macro="" textlink="">
      <xdr:nvSpPr>
        <xdr:cNvPr id="23" name="AutoShape 23" descr="https://upload.wikimedia.org/wikipedia/commons/thumb/1/11/Flag_of_Lithuania.svg/23px-Flag_of_Lithuania.svg.png">
          <a:extLst>
            <a:ext uri="{FF2B5EF4-FFF2-40B4-BE49-F238E27FC236}">
              <a16:creationId xmlns:a16="http://schemas.microsoft.com/office/drawing/2014/main" id="{3062D50E-BB5B-7548-BDB5-3EE3975089BA}"/>
            </a:ext>
          </a:extLst>
        </xdr:cNvPr>
        <xdr:cNvSpPr>
          <a:spLocks noChangeAspect="1" noChangeArrowheads="1"/>
        </xdr:cNvSpPr>
      </xdr:nvSpPr>
      <xdr:spPr bwMode="auto">
        <a:xfrm>
          <a:off x="0" y="40640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26</xdr:row>
      <xdr:rowOff>0</xdr:rowOff>
    </xdr:from>
    <xdr:to>
      <xdr:col>0</xdr:col>
      <xdr:colOff>292100</xdr:colOff>
      <xdr:row>26</xdr:row>
      <xdr:rowOff>152400</xdr:rowOff>
    </xdr:to>
    <xdr:sp macro="" textlink="">
      <xdr:nvSpPr>
        <xdr:cNvPr id="24" name="AutoShape 24" descr="https://upload.wikimedia.org/wikipedia/commons/thumb/f/f0/Flag_of_Slovenia.svg/23px-Flag_of_Slovenia.svg.png">
          <a:extLst>
            <a:ext uri="{FF2B5EF4-FFF2-40B4-BE49-F238E27FC236}">
              <a16:creationId xmlns:a16="http://schemas.microsoft.com/office/drawing/2014/main" id="{01F008BE-F569-4944-8E10-E388B0C4227A}"/>
            </a:ext>
          </a:extLst>
        </xdr:cNvPr>
        <xdr:cNvSpPr>
          <a:spLocks noChangeAspect="1" noChangeArrowheads="1"/>
        </xdr:cNvSpPr>
      </xdr:nvSpPr>
      <xdr:spPr bwMode="auto">
        <a:xfrm>
          <a:off x="0" y="56896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17</xdr:row>
      <xdr:rowOff>0</xdr:rowOff>
    </xdr:from>
    <xdr:to>
      <xdr:col>0</xdr:col>
      <xdr:colOff>292100</xdr:colOff>
      <xdr:row>17</xdr:row>
      <xdr:rowOff>152400</xdr:rowOff>
    </xdr:to>
    <xdr:sp macro="" textlink="">
      <xdr:nvSpPr>
        <xdr:cNvPr id="25" name="AutoShape 25" descr="https://upload.wikimedia.org/wikipedia/commons/thumb/8/84/Flag_of_Latvia.svg/23px-Flag_of_Latvia.svg.png">
          <a:extLst>
            <a:ext uri="{FF2B5EF4-FFF2-40B4-BE49-F238E27FC236}">
              <a16:creationId xmlns:a16="http://schemas.microsoft.com/office/drawing/2014/main" id="{D9F72C98-A7D8-744C-8F47-C84625B2C340}"/>
            </a:ext>
          </a:extLst>
        </xdr:cNvPr>
        <xdr:cNvSpPr>
          <a:spLocks noChangeAspect="1" noChangeArrowheads="1"/>
        </xdr:cNvSpPr>
      </xdr:nvSpPr>
      <xdr:spPr bwMode="auto">
        <a:xfrm>
          <a:off x="0" y="38608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9</xdr:row>
      <xdr:rowOff>0</xdr:rowOff>
    </xdr:from>
    <xdr:to>
      <xdr:col>0</xdr:col>
      <xdr:colOff>292100</xdr:colOff>
      <xdr:row>9</xdr:row>
      <xdr:rowOff>190500</xdr:rowOff>
    </xdr:to>
    <xdr:sp macro="" textlink="">
      <xdr:nvSpPr>
        <xdr:cNvPr id="26" name="AutoShape 26" descr="https://upload.wikimedia.org/wikipedia/commons/thumb/8/8f/Flag_of_Estonia.svg/23px-Flag_of_Estonia.svg.png">
          <a:extLst>
            <a:ext uri="{FF2B5EF4-FFF2-40B4-BE49-F238E27FC236}">
              <a16:creationId xmlns:a16="http://schemas.microsoft.com/office/drawing/2014/main" id="{208A1923-1758-C84C-AD17-B8DC43580691}"/>
            </a:ext>
          </a:extLst>
        </xdr:cNvPr>
        <xdr:cNvSpPr>
          <a:spLocks noChangeAspect="1" noChangeArrowheads="1"/>
        </xdr:cNvSpPr>
      </xdr:nvSpPr>
      <xdr:spPr bwMode="auto">
        <a:xfrm>
          <a:off x="0" y="22352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6</xdr:row>
      <xdr:rowOff>0</xdr:rowOff>
    </xdr:from>
    <xdr:to>
      <xdr:col>0</xdr:col>
      <xdr:colOff>292100</xdr:colOff>
      <xdr:row>6</xdr:row>
      <xdr:rowOff>190500</xdr:rowOff>
    </xdr:to>
    <xdr:sp macro="" textlink="">
      <xdr:nvSpPr>
        <xdr:cNvPr id="27" name="AutoShape 27" descr="https://upload.wikimedia.org/wikipedia/commons/thumb/d/d4/Flag_of_Cyprus.svg/23px-Flag_of_Cyprus.svg.png">
          <a:extLst>
            <a:ext uri="{FF2B5EF4-FFF2-40B4-BE49-F238E27FC236}">
              <a16:creationId xmlns:a16="http://schemas.microsoft.com/office/drawing/2014/main" id="{640307FE-A633-5D45-A64C-3F3C7707624F}"/>
            </a:ext>
          </a:extLst>
        </xdr:cNvPr>
        <xdr:cNvSpPr>
          <a:spLocks noChangeAspect="1" noChangeArrowheads="1"/>
        </xdr:cNvSpPr>
      </xdr:nvSpPr>
      <xdr:spPr bwMode="auto">
        <a:xfrm>
          <a:off x="0" y="16256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19</xdr:row>
      <xdr:rowOff>0</xdr:rowOff>
    </xdr:from>
    <xdr:to>
      <xdr:col>0</xdr:col>
      <xdr:colOff>292100</xdr:colOff>
      <xdr:row>19</xdr:row>
      <xdr:rowOff>177800</xdr:rowOff>
    </xdr:to>
    <xdr:sp macro="" textlink="">
      <xdr:nvSpPr>
        <xdr:cNvPr id="28" name="AutoShape 28" descr="https://upload.wikimedia.org/wikipedia/commons/thumb/d/da/Flag_of_Luxembourg.svg/23px-Flag_of_Luxembourg.svg.png">
          <a:extLst>
            <a:ext uri="{FF2B5EF4-FFF2-40B4-BE49-F238E27FC236}">
              <a16:creationId xmlns:a16="http://schemas.microsoft.com/office/drawing/2014/main" id="{BFE4DDC0-3B7A-DD40-AF29-A5E23914DD36}"/>
            </a:ext>
          </a:extLst>
        </xdr:cNvPr>
        <xdr:cNvSpPr>
          <a:spLocks noChangeAspect="1" noChangeArrowheads="1"/>
        </xdr:cNvSpPr>
      </xdr:nvSpPr>
      <xdr:spPr bwMode="auto">
        <a:xfrm>
          <a:off x="0" y="42672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20</xdr:row>
      <xdr:rowOff>0</xdr:rowOff>
    </xdr:from>
    <xdr:to>
      <xdr:col>0</xdr:col>
      <xdr:colOff>292100</xdr:colOff>
      <xdr:row>20</xdr:row>
      <xdr:rowOff>190500</xdr:rowOff>
    </xdr:to>
    <xdr:sp macro="" textlink="">
      <xdr:nvSpPr>
        <xdr:cNvPr id="29" name="AutoShape 29" descr="https://upload.wikimedia.org/wikipedia/commons/thumb/7/73/Flag_of_Malta.svg/23px-Flag_of_Malta.svg.png">
          <a:extLst>
            <a:ext uri="{FF2B5EF4-FFF2-40B4-BE49-F238E27FC236}">
              <a16:creationId xmlns:a16="http://schemas.microsoft.com/office/drawing/2014/main" id="{EBEEC4BE-3B6A-AD4A-B67A-2EB0C0F4A75B}"/>
            </a:ext>
          </a:extLst>
        </xdr:cNvPr>
        <xdr:cNvSpPr>
          <a:spLocks noChangeAspect="1" noChangeArrowheads="1"/>
        </xdr:cNvSpPr>
      </xdr:nvSpPr>
      <xdr:spPr bwMode="auto">
        <a:xfrm>
          <a:off x="0" y="44704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292100</xdr:colOff>
      <xdr:row>11</xdr:row>
      <xdr:rowOff>177800</xdr:rowOff>
    </xdr:to>
    <xdr:sp macro="" textlink="">
      <xdr:nvSpPr>
        <xdr:cNvPr id="2" name="AutoShape 2" descr="https://upload.wikimedia.org/wikipedia/en/thumb/b/ba/Flag_of_Germany.svg/23px-Flag_of_Germany.svg.png">
          <a:extLst>
            <a:ext uri="{FF2B5EF4-FFF2-40B4-BE49-F238E27FC236}">
              <a16:creationId xmlns:a16="http://schemas.microsoft.com/office/drawing/2014/main" id="{0542DB55-79DE-9344-AE0A-140E2B7A278F}"/>
            </a:ext>
          </a:extLst>
        </xdr:cNvPr>
        <xdr:cNvSpPr>
          <a:spLocks noChangeAspect="1" noChangeArrowheads="1"/>
        </xdr:cNvSpPr>
      </xdr:nvSpPr>
      <xdr:spPr bwMode="auto">
        <a:xfrm>
          <a:off x="0" y="22352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10</xdr:row>
      <xdr:rowOff>0</xdr:rowOff>
    </xdr:from>
    <xdr:to>
      <xdr:col>0</xdr:col>
      <xdr:colOff>292100</xdr:colOff>
      <xdr:row>10</xdr:row>
      <xdr:rowOff>190500</xdr:rowOff>
    </xdr:to>
    <xdr:sp macro="" textlink="">
      <xdr:nvSpPr>
        <xdr:cNvPr id="3" name="AutoShape 3" descr="https://upload.wikimedia.org/wikipedia/en/thumb/c/c3/Flag_of_France.svg/23px-Flag_of_France.svg.png">
          <a:extLst>
            <a:ext uri="{FF2B5EF4-FFF2-40B4-BE49-F238E27FC236}">
              <a16:creationId xmlns:a16="http://schemas.microsoft.com/office/drawing/2014/main" id="{2CD87C3E-0DB2-A74F-9337-92F6CE81DA4D}"/>
            </a:ext>
          </a:extLst>
        </xdr:cNvPr>
        <xdr:cNvSpPr>
          <a:spLocks noChangeAspect="1" noChangeArrowheads="1"/>
        </xdr:cNvSpPr>
      </xdr:nvSpPr>
      <xdr:spPr bwMode="auto">
        <a:xfrm>
          <a:off x="0" y="20320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15</xdr:row>
      <xdr:rowOff>0</xdr:rowOff>
    </xdr:from>
    <xdr:to>
      <xdr:col>0</xdr:col>
      <xdr:colOff>292100</xdr:colOff>
      <xdr:row>15</xdr:row>
      <xdr:rowOff>152400</xdr:rowOff>
    </xdr:to>
    <xdr:sp macro="" textlink="">
      <xdr:nvSpPr>
        <xdr:cNvPr id="4" name="AutoShape 4" descr="https://upload.wikimedia.org/wikipedia/en/thumb/a/ae/Flag_of_the_United_Kingdom.svg/23px-Flag_of_the_United_Kingdom.svg.png">
          <a:extLst>
            <a:ext uri="{FF2B5EF4-FFF2-40B4-BE49-F238E27FC236}">
              <a16:creationId xmlns:a16="http://schemas.microsoft.com/office/drawing/2014/main" id="{3471E1BC-F7E6-0C4B-8F9A-990511494314}"/>
            </a:ext>
          </a:extLst>
        </xdr:cNvPr>
        <xdr:cNvSpPr>
          <a:spLocks noChangeAspect="1" noChangeArrowheads="1"/>
        </xdr:cNvSpPr>
      </xdr:nvSpPr>
      <xdr:spPr bwMode="auto">
        <a:xfrm>
          <a:off x="0" y="30480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15</xdr:row>
      <xdr:rowOff>0</xdr:rowOff>
    </xdr:from>
    <xdr:to>
      <xdr:col>0</xdr:col>
      <xdr:colOff>292100</xdr:colOff>
      <xdr:row>15</xdr:row>
      <xdr:rowOff>190500</xdr:rowOff>
    </xdr:to>
    <xdr:sp macro="" textlink="">
      <xdr:nvSpPr>
        <xdr:cNvPr id="5" name="AutoShape 5" descr="https://upload.wikimedia.org/wikipedia/en/thumb/0/03/Flag_of_Italy.svg/23px-Flag_of_Italy.svg.png">
          <a:extLst>
            <a:ext uri="{FF2B5EF4-FFF2-40B4-BE49-F238E27FC236}">
              <a16:creationId xmlns:a16="http://schemas.microsoft.com/office/drawing/2014/main" id="{7844D2B0-70C5-C349-900E-6CC3953CD861}"/>
            </a:ext>
          </a:extLst>
        </xdr:cNvPr>
        <xdr:cNvSpPr>
          <a:spLocks noChangeAspect="1" noChangeArrowheads="1"/>
        </xdr:cNvSpPr>
      </xdr:nvSpPr>
      <xdr:spPr bwMode="auto">
        <a:xfrm>
          <a:off x="0" y="30480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26</xdr:row>
      <xdr:rowOff>0</xdr:rowOff>
    </xdr:from>
    <xdr:to>
      <xdr:col>0</xdr:col>
      <xdr:colOff>292100</xdr:colOff>
      <xdr:row>26</xdr:row>
      <xdr:rowOff>190500</xdr:rowOff>
    </xdr:to>
    <xdr:sp macro="" textlink="">
      <xdr:nvSpPr>
        <xdr:cNvPr id="6" name="AutoShape 6" descr="https://upload.wikimedia.org/wikipedia/en/thumb/9/9a/Flag_of_Spain.svg/23px-Flag_of_Spain.svg.png">
          <a:extLst>
            <a:ext uri="{FF2B5EF4-FFF2-40B4-BE49-F238E27FC236}">
              <a16:creationId xmlns:a16="http://schemas.microsoft.com/office/drawing/2014/main" id="{7A9C83EE-ACFB-174E-8371-B2DE3508A812}"/>
            </a:ext>
          </a:extLst>
        </xdr:cNvPr>
        <xdr:cNvSpPr>
          <a:spLocks noChangeAspect="1" noChangeArrowheads="1"/>
        </xdr:cNvSpPr>
      </xdr:nvSpPr>
      <xdr:spPr bwMode="auto">
        <a:xfrm>
          <a:off x="0" y="52832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21</xdr:row>
      <xdr:rowOff>0</xdr:rowOff>
    </xdr:from>
    <xdr:to>
      <xdr:col>0</xdr:col>
      <xdr:colOff>292100</xdr:colOff>
      <xdr:row>21</xdr:row>
      <xdr:rowOff>177800</xdr:rowOff>
    </xdr:to>
    <xdr:sp macro="" textlink="">
      <xdr:nvSpPr>
        <xdr:cNvPr id="7" name="AutoShape 7" descr="https://upload.wikimedia.org/wikipedia/en/thumb/1/12/Flag_of_Poland.svg/23px-Flag_of_Poland.svg.png">
          <a:extLst>
            <a:ext uri="{FF2B5EF4-FFF2-40B4-BE49-F238E27FC236}">
              <a16:creationId xmlns:a16="http://schemas.microsoft.com/office/drawing/2014/main" id="{0AFEFA6D-CE4B-1344-8154-E478FAE7007F}"/>
            </a:ext>
          </a:extLst>
        </xdr:cNvPr>
        <xdr:cNvSpPr>
          <a:spLocks noChangeAspect="1" noChangeArrowheads="1"/>
        </xdr:cNvSpPr>
      </xdr:nvSpPr>
      <xdr:spPr bwMode="auto">
        <a:xfrm>
          <a:off x="0" y="42672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23</xdr:row>
      <xdr:rowOff>0</xdr:rowOff>
    </xdr:from>
    <xdr:to>
      <xdr:col>0</xdr:col>
      <xdr:colOff>292100</xdr:colOff>
      <xdr:row>23</xdr:row>
      <xdr:rowOff>190500</xdr:rowOff>
    </xdr:to>
    <xdr:sp macro="" textlink="">
      <xdr:nvSpPr>
        <xdr:cNvPr id="8" name="AutoShape 8" descr="https://upload.wikimedia.org/wikipedia/commons/thumb/7/73/Flag_of_Romania.svg/23px-Flag_of_Romania.svg.png">
          <a:extLst>
            <a:ext uri="{FF2B5EF4-FFF2-40B4-BE49-F238E27FC236}">
              <a16:creationId xmlns:a16="http://schemas.microsoft.com/office/drawing/2014/main" id="{60D7D4FC-C603-E84F-B851-D72037BE1B85}"/>
            </a:ext>
          </a:extLst>
        </xdr:cNvPr>
        <xdr:cNvSpPr>
          <a:spLocks noChangeAspect="1" noChangeArrowheads="1"/>
        </xdr:cNvSpPr>
      </xdr:nvSpPr>
      <xdr:spPr bwMode="auto">
        <a:xfrm>
          <a:off x="0" y="46736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20</xdr:row>
      <xdr:rowOff>0</xdr:rowOff>
    </xdr:from>
    <xdr:to>
      <xdr:col>0</xdr:col>
      <xdr:colOff>292100</xdr:colOff>
      <xdr:row>20</xdr:row>
      <xdr:rowOff>190500</xdr:rowOff>
    </xdr:to>
    <xdr:sp macro="" textlink="">
      <xdr:nvSpPr>
        <xdr:cNvPr id="9" name="AutoShape 9" descr="https://upload.wikimedia.org/wikipedia/commons/thumb/2/20/Flag_of_the_Netherlands.svg/23px-Flag_of_the_Netherlands.svg.png">
          <a:extLst>
            <a:ext uri="{FF2B5EF4-FFF2-40B4-BE49-F238E27FC236}">
              <a16:creationId xmlns:a16="http://schemas.microsoft.com/office/drawing/2014/main" id="{FC0EB59A-8660-8944-AB6E-7CF5A05F5EF2}"/>
            </a:ext>
          </a:extLst>
        </xdr:cNvPr>
        <xdr:cNvSpPr>
          <a:spLocks noChangeAspect="1" noChangeArrowheads="1"/>
        </xdr:cNvSpPr>
      </xdr:nvSpPr>
      <xdr:spPr bwMode="auto">
        <a:xfrm>
          <a:off x="0" y="40640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xdr:row>
      <xdr:rowOff>0</xdr:rowOff>
    </xdr:from>
    <xdr:to>
      <xdr:col>0</xdr:col>
      <xdr:colOff>292100</xdr:colOff>
      <xdr:row>2</xdr:row>
      <xdr:rowOff>190500</xdr:rowOff>
    </xdr:to>
    <xdr:sp macro="" textlink="">
      <xdr:nvSpPr>
        <xdr:cNvPr id="10" name="AutoShape 10" descr="https://upload.wikimedia.org/wikipedia/commons/thumb/9/92/Flag_of_Belgium_%28civil%29.svg/23px-Flag_of_Belgium_%28civil%29.svg.png">
          <a:extLst>
            <a:ext uri="{FF2B5EF4-FFF2-40B4-BE49-F238E27FC236}">
              <a16:creationId xmlns:a16="http://schemas.microsoft.com/office/drawing/2014/main" id="{048F3453-B9B9-6541-9676-730BC699FE7A}"/>
            </a:ext>
          </a:extLst>
        </xdr:cNvPr>
        <xdr:cNvSpPr>
          <a:spLocks noChangeAspect="1" noChangeArrowheads="1"/>
        </xdr:cNvSpPr>
      </xdr:nvSpPr>
      <xdr:spPr bwMode="auto">
        <a:xfrm>
          <a:off x="0" y="4064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12</xdr:row>
      <xdr:rowOff>0</xdr:rowOff>
    </xdr:from>
    <xdr:to>
      <xdr:col>0</xdr:col>
      <xdr:colOff>292100</xdr:colOff>
      <xdr:row>12</xdr:row>
      <xdr:rowOff>190500</xdr:rowOff>
    </xdr:to>
    <xdr:sp macro="" textlink="">
      <xdr:nvSpPr>
        <xdr:cNvPr id="11" name="AutoShape 11" descr="https://upload.wikimedia.org/wikipedia/commons/thumb/5/5c/Flag_of_Greece.svg/23px-Flag_of_Greece.svg.png">
          <a:extLst>
            <a:ext uri="{FF2B5EF4-FFF2-40B4-BE49-F238E27FC236}">
              <a16:creationId xmlns:a16="http://schemas.microsoft.com/office/drawing/2014/main" id="{78279866-8CB8-F44D-BADB-9F39B111DA3B}"/>
            </a:ext>
          </a:extLst>
        </xdr:cNvPr>
        <xdr:cNvSpPr>
          <a:spLocks noChangeAspect="1" noChangeArrowheads="1"/>
        </xdr:cNvSpPr>
      </xdr:nvSpPr>
      <xdr:spPr bwMode="auto">
        <a:xfrm>
          <a:off x="0" y="24384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6</xdr:row>
      <xdr:rowOff>0</xdr:rowOff>
    </xdr:from>
    <xdr:to>
      <xdr:col>0</xdr:col>
      <xdr:colOff>292100</xdr:colOff>
      <xdr:row>6</xdr:row>
      <xdr:rowOff>190500</xdr:rowOff>
    </xdr:to>
    <xdr:sp macro="" textlink="">
      <xdr:nvSpPr>
        <xdr:cNvPr id="12" name="AutoShape 12" descr="https://upload.wikimedia.org/wikipedia/commons/thumb/c/cb/Flag_of_the_Czech_Republic.svg/23px-Flag_of_the_Czech_Republic.svg.png">
          <a:extLst>
            <a:ext uri="{FF2B5EF4-FFF2-40B4-BE49-F238E27FC236}">
              <a16:creationId xmlns:a16="http://schemas.microsoft.com/office/drawing/2014/main" id="{17A00650-0F31-BB48-B0EA-8C5993DFE300}"/>
            </a:ext>
          </a:extLst>
        </xdr:cNvPr>
        <xdr:cNvSpPr>
          <a:spLocks noChangeAspect="1" noChangeArrowheads="1"/>
        </xdr:cNvSpPr>
      </xdr:nvSpPr>
      <xdr:spPr bwMode="auto">
        <a:xfrm>
          <a:off x="0" y="12192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22</xdr:row>
      <xdr:rowOff>0</xdr:rowOff>
    </xdr:from>
    <xdr:to>
      <xdr:col>0</xdr:col>
      <xdr:colOff>292100</xdr:colOff>
      <xdr:row>22</xdr:row>
      <xdr:rowOff>190500</xdr:rowOff>
    </xdr:to>
    <xdr:sp macro="" textlink="">
      <xdr:nvSpPr>
        <xdr:cNvPr id="13" name="AutoShape 13" descr="https://upload.wikimedia.org/wikipedia/commons/thumb/5/5c/Flag_of_Portugal.svg/23px-Flag_of_Portugal.svg.png">
          <a:extLst>
            <a:ext uri="{FF2B5EF4-FFF2-40B4-BE49-F238E27FC236}">
              <a16:creationId xmlns:a16="http://schemas.microsoft.com/office/drawing/2014/main" id="{EE4FB592-684C-9B47-9BD0-586607B1DE30}"/>
            </a:ext>
          </a:extLst>
        </xdr:cNvPr>
        <xdr:cNvSpPr>
          <a:spLocks noChangeAspect="1" noChangeArrowheads="1"/>
        </xdr:cNvSpPr>
      </xdr:nvSpPr>
      <xdr:spPr bwMode="auto">
        <a:xfrm>
          <a:off x="0" y="44704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27</xdr:row>
      <xdr:rowOff>0</xdr:rowOff>
    </xdr:from>
    <xdr:to>
      <xdr:col>0</xdr:col>
      <xdr:colOff>292100</xdr:colOff>
      <xdr:row>27</xdr:row>
      <xdr:rowOff>177800</xdr:rowOff>
    </xdr:to>
    <xdr:sp macro="" textlink="">
      <xdr:nvSpPr>
        <xdr:cNvPr id="14" name="AutoShape 14" descr="https://upload.wikimedia.org/wikipedia/en/thumb/4/4c/Flag_of_Sweden.svg/23px-Flag_of_Sweden.svg.png">
          <a:extLst>
            <a:ext uri="{FF2B5EF4-FFF2-40B4-BE49-F238E27FC236}">
              <a16:creationId xmlns:a16="http://schemas.microsoft.com/office/drawing/2014/main" id="{D1BB206A-627A-DB4B-A18E-C3D72DF1E41A}"/>
            </a:ext>
          </a:extLst>
        </xdr:cNvPr>
        <xdr:cNvSpPr>
          <a:spLocks noChangeAspect="1" noChangeArrowheads="1"/>
        </xdr:cNvSpPr>
      </xdr:nvSpPr>
      <xdr:spPr bwMode="auto">
        <a:xfrm>
          <a:off x="0" y="54864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13</xdr:row>
      <xdr:rowOff>0</xdr:rowOff>
    </xdr:from>
    <xdr:to>
      <xdr:col>0</xdr:col>
      <xdr:colOff>292100</xdr:colOff>
      <xdr:row>13</xdr:row>
      <xdr:rowOff>152400</xdr:rowOff>
    </xdr:to>
    <xdr:sp macro="" textlink="">
      <xdr:nvSpPr>
        <xdr:cNvPr id="15" name="AutoShape 15" descr="https://upload.wikimedia.org/wikipedia/commons/thumb/c/c1/Flag_of_Hungary.svg/23px-Flag_of_Hungary.svg.png">
          <a:extLst>
            <a:ext uri="{FF2B5EF4-FFF2-40B4-BE49-F238E27FC236}">
              <a16:creationId xmlns:a16="http://schemas.microsoft.com/office/drawing/2014/main" id="{F5B035AA-581E-AF42-BFCC-949BC2090483}"/>
            </a:ext>
          </a:extLst>
        </xdr:cNvPr>
        <xdr:cNvSpPr>
          <a:spLocks noChangeAspect="1" noChangeArrowheads="1"/>
        </xdr:cNvSpPr>
      </xdr:nvSpPr>
      <xdr:spPr bwMode="auto">
        <a:xfrm>
          <a:off x="0" y="26416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xdr:row>
      <xdr:rowOff>0</xdr:rowOff>
    </xdr:from>
    <xdr:to>
      <xdr:col>0</xdr:col>
      <xdr:colOff>292100</xdr:colOff>
      <xdr:row>1</xdr:row>
      <xdr:rowOff>190500</xdr:rowOff>
    </xdr:to>
    <xdr:sp macro="" textlink="">
      <xdr:nvSpPr>
        <xdr:cNvPr id="16" name="AutoShape 16" descr="https://upload.wikimedia.org/wikipedia/commons/thumb/4/41/Flag_of_Austria.svg/23px-Flag_of_Austria.svg.png">
          <a:extLst>
            <a:ext uri="{FF2B5EF4-FFF2-40B4-BE49-F238E27FC236}">
              <a16:creationId xmlns:a16="http://schemas.microsoft.com/office/drawing/2014/main" id="{9DC117ED-E9A4-484E-8AD4-F394E999FE86}"/>
            </a:ext>
          </a:extLst>
        </xdr:cNvPr>
        <xdr:cNvSpPr>
          <a:spLocks noChangeAspect="1" noChangeArrowheads="1"/>
        </xdr:cNvSpPr>
      </xdr:nvSpPr>
      <xdr:spPr bwMode="auto">
        <a:xfrm>
          <a:off x="0" y="2032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3</xdr:row>
      <xdr:rowOff>0</xdr:rowOff>
    </xdr:from>
    <xdr:to>
      <xdr:col>0</xdr:col>
      <xdr:colOff>292100</xdr:colOff>
      <xdr:row>3</xdr:row>
      <xdr:rowOff>177800</xdr:rowOff>
    </xdr:to>
    <xdr:sp macro="" textlink="">
      <xdr:nvSpPr>
        <xdr:cNvPr id="17" name="AutoShape 17" descr="https://upload.wikimedia.org/wikipedia/commons/thumb/9/9a/Flag_of_Bulgaria.svg/23px-Flag_of_Bulgaria.svg.png">
          <a:extLst>
            <a:ext uri="{FF2B5EF4-FFF2-40B4-BE49-F238E27FC236}">
              <a16:creationId xmlns:a16="http://schemas.microsoft.com/office/drawing/2014/main" id="{E9A7F3BB-4ED1-6746-89A1-BAA6D9FA3BA7}"/>
            </a:ext>
          </a:extLst>
        </xdr:cNvPr>
        <xdr:cNvSpPr>
          <a:spLocks noChangeAspect="1" noChangeArrowheads="1"/>
        </xdr:cNvSpPr>
      </xdr:nvSpPr>
      <xdr:spPr bwMode="auto">
        <a:xfrm>
          <a:off x="0" y="6096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7</xdr:row>
      <xdr:rowOff>0</xdr:rowOff>
    </xdr:from>
    <xdr:to>
      <xdr:col>0</xdr:col>
      <xdr:colOff>254000</xdr:colOff>
      <xdr:row>7</xdr:row>
      <xdr:rowOff>190500</xdr:rowOff>
    </xdr:to>
    <xdr:sp macro="" textlink="">
      <xdr:nvSpPr>
        <xdr:cNvPr id="18" name="AutoShape 18" descr="https://upload.wikimedia.org/wikipedia/commons/thumb/9/9c/Flag_of_Denmark.svg/20px-Flag_of_Denmark.svg.png">
          <a:extLst>
            <a:ext uri="{FF2B5EF4-FFF2-40B4-BE49-F238E27FC236}">
              <a16:creationId xmlns:a16="http://schemas.microsoft.com/office/drawing/2014/main" id="{ABA6AE82-0803-BB44-9090-1598CAB9AA78}"/>
            </a:ext>
          </a:extLst>
        </xdr:cNvPr>
        <xdr:cNvSpPr>
          <a:spLocks noChangeAspect="1" noChangeArrowheads="1"/>
        </xdr:cNvSpPr>
      </xdr:nvSpPr>
      <xdr:spPr bwMode="auto">
        <a:xfrm>
          <a:off x="0" y="1422400"/>
          <a:ext cx="2540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9</xdr:row>
      <xdr:rowOff>0</xdr:rowOff>
    </xdr:from>
    <xdr:to>
      <xdr:col>0</xdr:col>
      <xdr:colOff>292100</xdr:colOff>
      <xdr:row>9</xdr:row>
      <xdr:rowOff>177800</xdr:rowOff>
    </xdr:to>
    <xdr:sp macro="" textlink="">
      <xdr:nvSpPr>
        <xdr:cNvPr id="19" name="AutoShape 19" descr="https://upload.wikimedia.org/wikipedia/commons/thumb/b/bc/Flag_of_Finland.svg/23px-Flag_of_Finland.svg.png">
          <a:extLst>
            <a:ext uri="{FF2B5EF4-FFF2-40B4-BE49-F238E27FC236}">
              <a16:creationId xmlns:a16="http://schemas.microsoft.com/office/drawing/2014/main" id="{B95D2932-0C6D-F048-9765-6F0F4C72680C}"/>
            </a:ext>
          </a:extLst>
        </xdr:cNvPr>
        <xdr:cNvSpPr>
          <a:spLocks noChangeAspect="1" noChangeArrowheads="1"/>
        </xdr:cNvSpPr>
      </xdr:nvSpPr>
      <xdr:spPr bwMode="auto">
        <a:xfrm>
          <a:off x="0" y="18288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24</xdr:row>
      <xdr:rowOff>0</xdr:rowOff>
    </xdr:from>
    <xdr:to>
      <xdr:col>0</xdr:col>
      <xdr:colOff>292100</xdr:colOff>
      <xdr:row>24</xdr:row>
      <xdr:rowOff>190500</xdr:rowOff>
    </xdr:to>
    <xdr:sp macro="" textlink="">
      <xdr:nvSpPr>
        <xdr:cNvPr id="20" name="AutoShape 20" descr="https://upload.wikimedia.org/wikipedia/commons/thumb/e/e6/Flag_of_Slovakia.svg/23px-Flag_of_Slovakia.svg.png">
          <a:extLst>
            <a:ext uri="{FF2B5EF4-FFF2-40B4-BE49-F238E27FC236}">
              <a16:creationId xmlns:a16="http://schemas.microsoft.com/office/drawing/2014/main" id="{9F185239-8C67-754B-AC55-52326CAC9345}"/>
            </a:ext>
          </a:extLst>
        </xdr:cNvPr>
        <xdr:cNvSpPr>
          <a:spLocks noChangeAspect="1" noChangeArrowheads="1"/>
        </xdr:cNvSpPr>
      </xdr:nvSpPr>
      <xdr:spPr bwMode="auto">
        <a:xfrm>
          <a:off x="0" y="48768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14</xdr:row>
      <xdr:rowOff>0</xdr:rowOff>
    </xdr:from>
    <xdr:to>
      <xdr:col>0</xdr:col>
      <xdr:colOff>292100</xdr:colOff>
      <xdr:row>14</xdr:row>
      <xdr:rowOff>152400</xdr:rowOff>
    </xdr:to>
    <xdr:sp macro="" textlink="">
      <xdr:nvSpPr>
        <xdr:cNvPr id="21" name="AutoShape 21" descr="https://upload.wikimedia.org/wikipedia/commons/thumb/4/45/Flag_of_Ireland.svg/23px-Flag_of_Ireland.svg.png">
          <a:extLst>
            <a:ext uri="{FF2B5EF4-FFF2-40B4-BE49-F238E27FC236}">
              <a16:creationId xmlns:a16="http://schemas.microsoft.com/office/drawing/2014/main" id="{A7E3DAE4-F70B-2149-82D8-5897E6334145}"/>
            </a:ext>
          </a:extLst>
        </xdr:cNvPr>
        <xdr:cNvSpPr>
          <a:spLocks noChangeAspect="1" noChangeArrowheads="1"/>
        </xdr:cNvSpPr>
      </xdr:nvSpPr>
      <xdr:spPr bwMode="auto">
        <a:xfrm>
          <a:off x="0" y="28448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4</xdr:row>
      <xdr:rowOff>0</xdr:rowOff>
    </xdr:from>
    <xdr:to>
      <xdr:col>0</xdr:col>
      <xdr:colOff>292100</xdr:colOff>
      <xdr:row>4</xdr:row>
      <xdr:rowOff>152400</xdr:rowOff>
    </xdr:to>
    <xdr:sp macro="" textlink="">
      <xdr:nvSpPr>
        <xdr:cNvPr id="22" name="AutoShape 22" descr="https://upload.wikimedia.org/wikipedia/commons/thumb/1/1b/Flag_of_Croatia.svg/23px-Flag_of_Croatia.svg.png">
          <a:extLst>
            <a:ext uri="{FF2B5EF4-FFF2-40B4-BE49-F238E27FC236}">
              <a16:creationId xmlns:a16="http://schemas.microsoft.com/office/drawing/2014/main" id="{6884C782-04B2-3C4E-BFB2-ABE4A117DBBF}"/>
            </a:ext>
          </a:extLst>
        </xdr:cNvPr>
        <xdr:cNvSpPr>
          <a:spLocks noChangeAspect="1" noChangeArrowheads="1"/>
        </xdr:cNvSpPr>
      </xdr:nvSpPr>
      <xdr:spPr bwMode="auto">
        <a:xfrm>
          <a:off x="0" y="8128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17</xdr:row>
      <xdr:rowOff>0</xdr:rowOff>
    </xdr:from>
    <xdr:to>
      <xdr:col>0</xdr:col>
      <xdr:colOff>292100</xdr:colOff>
      <xdr:row>17</xdr:row>
      <xdr:rowOff>177800</xdr:rowOff>
    </xdr:to>
    <xdr:sp macro="" textlink="">
      <xdr:nvSpPr>
        <xdr:cNvPr id="23" name="AutoShape 23" descr="https://upload.wikimedia.org/wikipedia/commons/thumb/1/11/Flag_of_Lithuania.svg/23px-Flag_of_Lithuania.svg.png">
          <a:extLst>
            <a:ext uri="{FF2B5EF4-FFF2-40B4-BE49-F238E27FC236}">
              <a16:creationId xmlns:a16="http://schemas.microsoft.com/office/drawing/2014/main" id="{60A286E7-D6F4-A74B-BACB-DA3DB0CCB4C2}"/>
            </a:ext>
          </a:extLst>
        </xdr:cNvPr>
        <xdr:cNvSpPr>
          <a:spLocks noChangeAspect="1" noChangeArrowheads="1"/>
        </xdr:cNvSpPr>
      </xdr:nvSpPr>
      <xdr:spPr bwMode="auto">
        <a:xfrm>
          <a:off x="0" y="34544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25</xdr:row>
      <xdr:rowOff>0</xdr:rowOff>
    </xdr:from>
    <xdr:to>
      <xdr:col>0</xdr:col>
      <xdr:colOff>292100</xdr:colOff>
      <xdr:row>25</xdr:row>
      <xdr:rowOff>152400</xdr:rowOff>
    </xdr:to>
    <xdr:sp macro="" textlink="">
      <xdr:nvSpPr>
        <xdr:cNvPr id="24" name="AutoShape 24" descr="https://upload.wikimedia.org/wikipedia/commons/thumb/f/f0/Flag_of_Slovenia.svg/23px-Flag_of_Slovenia.svg.png">
          <a:extLst>
            <a:ext uri="{FF2B5EF4-FFF2-40B4-BE49-F238E27FC236}">
              <a16:creationId xmlns:a16="http://schemas.microsoft.com/office/drawing/2014/main" id="{14308802-01EA-4B4D-896D-C7F4E85C25DA}"/>
            </a:ext>
          </a:extLst>
        </xdr:cNvPr>
        <xdr:cNvSpPr>
          <a:spLocks noChangeAspect="1" noChangeArrowheads="1"/>
        </xdr:cNvSpPr>
      </xdr:nvSpPr>
      <xdr:spPr bwMode="auto">
        <a:xfrm>
          <a:off x="0" y="50800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16</xdr:row>
      <xdr:rowOff>0</xdr:rowOff>
    </xdr:from>
    <xdr:to>
      <xdr:col>0</xdr:col>
      <xdr:colOff>292100</xdr:colOff>
      <xdr:row>16</xdr:row>
      <xdr:rowOff>152400</xdr:rowOff>
    </xdr:to>
    <xdr:sp macro="" textlink="">
      <xdr:nvSpPr>
        <xdr:cNvPr id="25" name="AutoShape 25" descr="https://upload.wikimedia.org/wikipedia/commons/thumb/8/84/Flag_of_Latvia.svg/23px-Flag_of_Latvia.svg.png">
          <a:extLst>
            <a:ext uri="{FF2B5EF4-FFF2-40B4-BE49-F238E27FC236}">
              <a16:creationId xmlns:a16="http://schemas.microsoft.com/office/drawing/2014/main" id="{77DE5D92-15B0-E447-B586-4FC2CE8425A6}"/>
            </a:ext>
          </a:extLst>
        </xdr:cNvPr>
        <xdr:cNvSpPr>
          <a:spLocks noChangeAspect="1" noChangeArrowheads="1"/>
        </xdr:cNvSpPr>
      </xdr:nvSpPr>
      <xdr:spPr bwMode="auto">
        <a:xfrm>
          <a:off x="0" y="3251200"/>
          <a:ext cx="292100" cy="1524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8</xdr:row>
      <xdr:rowOff>0</xdr:rowOff>
    </xdr:from>
    <xdr:to>
      <xdr:col>0</xdr:col>
      <xdr:colOff>292100</xdr:colOff>
      <xdr:row>8</xdr:row>
      <xdr:rowOff>190500</xdr:rowOff>
    </xdr:to>
    <xdr:sp macro="" textlink="">
      <xdr:nvSpPr>
        <xdr:cNvPr id="26" name="AutoShape 26" descr="https://upload.wikimedia.org/wikipedia/commons/thumb/8/8f/Flag_of_Estonia.svg/23px-Flag_of_Estonia.svg.png">
          <a:extLst>
            <a:ext uri="{FF2B5EF4-FFF2-40B4-BE49-F238E27FC236}">
              <a16:creationId xmlns:a16="http://schemas.microsoft.com/office/drawing/2014/main" id="{5B254AE8-E9EA-494F-ABAF-D8F52F85D9B5}"/>
            </a:ext>
          </a:extLst>
        </xdr:cNvPr>
        <xdr:cNvSpPr>
          <a:spLocks noChangeAspect="1" noChangeArrowheads="1"/>
        </xdr:cNvSpPr>
      </xdr:nvSpPr>
      <xdr:spPr bwMode="auto">
        <a:xfrm>
          <a:off x="0" y="16256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5</xdr:row>
      <xdr:rowOff>0</xdr:rowOff>
    </xdr:from>
    <xdr:to>
      <xdr:col>0</xdr:col>
      <xdr:colOff>292100</xdr:colOff>
      <xdr:row>5</xdr:row>
      <xdr:rowOff>190500</xdr:rowOff>
    </xdr:to>
    <xdr:sp macro="" textlink="">
      <xdr:nvSpPr>
        <xdr:cNvPr id="27" name="AutoShape 27" descr="https://upload.wikimedia.org/wikipedia/commons/thumb/d/d4/Flag_of_Cyprus.svg/23px-Flag_of_Cyprus.svg.png">
          <a:extLst>
            <a:ext uri="{FF2B5EF4-FFF2-40B4-BE49-F238E27FC236}">
              <a16:creationId xmlns:a16="http://schemas.microsoft.com/office/drawing/2014/main" id="{A371F864-7932-3B4F-8DF3-7DADF0FE22D8}"/>
            </a:ext>
          </a:extLst>
        </xdr:cNvPr>
        <xdr:cNvSpPr>
          <a:spLocks noChangeAspect="1" noChangeArrowheads="1"/>
        </xdr:cNvSpPr>
      </xdr:nvSpPr>
      <xdr:spPr bwMode="auto">
        <a:xfrm>
          <a:off x="0" y="10160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18</xdr:row>
      <xdr:rowOff>0</xdr:rowOff>
    </xdr:from>
    <xdr:to>
      <xdr:col>0</xdr:col>
      <xdr:colOff>292100</xdr:colOff>
      <xdr:row>18</xdr:row>
      <xdr:rowOff>177800</xdr:rowOff>
    </xdr:to>
    <xdr:sp macro="" textlink="">
      <xdr:nvSpPr>
        <xdr:cNvPr id="28" name="AutoShape 28" descr="https://upload.wikimedia.org/wikipedia/commons/thumb/d/da/Flag_of_Luxembourg.svg/23px-Flag_of_Luxembourg.svg.png">
          <a:extLst>
            <a:ext uri="{FF2B5EF4-FFF2-40B4-BE49-F238E27FC236}">
              <a16:creationId xmlns:a16="http://schemas.microsoft.com/office/drawing/2014/main" id="{235697E3-53BB-5845-81AD-0694C7163BD7}"/>
            </a:ext>
          </a:extLst>
        </xdr:cNvPr>
        <xdr:cNvSpPr>
          <a:spLocks noChangeAspect="1" noChangeArrowheads="1"/>
        </xdr:cNvSpPr>
      </xdr:nvSpPr>
      <xdr:spPr bwMode="auto">
        <a:xfrm>
          <a:off x="0" y="3657600"/>
          <a:ext cx="292100" cy="177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twoCellAnchor editAs="oneCell">
    <xdr:from>
      <xdr:col>0</xdr:col>
      <xdr:colOff>0</xdr:colOff>
      <xdr:row>19</xdr:row>
      <xdr:rowOff>0</xdr:rowOff>
    </xdr:from>
    <xdr:to>
      <xdr:col>0</xdr:col>
      <xdr:colOff>292100</xdr:colOff>
      <xdr:row>19</xdr:row>
      <xdr:rowOff>190500</xdr:rowOff>
    </xdr:to>
    <xdr:sp macro="" textlink="">
      <xdr:nvSpPr>
        <xdr:cNvPr id="29" name="AutoShape 29" descr="https://upload.wikimedia.org/wikipedia/commons/thumb/7/73/Flag_of_Malta.svg/23px-Flag_of_Malta.svg.png">
          <a:extLst>
            <a:ext uri="{FF2B5EF4-FFF2-40B4-BE49-F238E27FC236}">
              <a16:creationId xmlns:a16="http://schemas.microsoft.com/office/drawing/2014/main" id="{0C8AF2D1-9B49-674A-8D06-B34905F92075}"/>
            </a:ext>
          </a:extLst>
        </xdr:cNvPr>
        <xdr:cNvSpPr>
          <a:spLocks noChangeAspect="1" noChangeArrowheads="1"/>
        </xdr:cNvSpPr>
      </xdr:nvSpPr>
      <xdr:spPr bwMode="auto">
        <a:xfrm>
          <a:off x="0" y="3860800"/>
          <a:ext cx="292100" cy="190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3" Type="http://schemas.openxmlformats.org/officeDocument/2006/relationships/hyperlink" Target="https://www.bmi.gv.at/412/Europawahlen/Europawahl_2019/start.aspx" TargetMode="External"/><Relationship Id="rId18" Type="http://schemas.openxmlformats.org/officeDocument/2006/relationships/hyperlink" Target="https://www.bundeswahlleiter.de/europawahlen/2019/ergebnisse/bund-99.html" TargetMode="External"/><Relationship Id="rId26" Type="http://schemas.openxmlformats.org/officeDocument/2006/relationships/hyperlink" Target="https://elezionistorico.interno.gov.it/index.php?tpel=E&amp;dtel=26/05/2019&amp;tpa=Y&amp;tpe=A&amp;lev0=0&amp;levsut0=0&amp;es0=S&amp;ms=S" TargetMode="External"/><Relationship Id="rId39" Type="http://schemas.openxmlformats.org/officeDocument/2006/relationships/hyperlink" Target="https://www.housing.gov.ie/sites/default/files/publications/files/a4_european_results_2019_0.pdf" TargetMode="External"/><Relationship Id="rId21" Type="http://schemas.openxmlformats.org/officeDocument/2006/relationships/hyperlink" Target="https://resultados.eleccioneslocaleseuropeas19.es/" TargetMode="External"/><Relationship Id="rId34" Type="http://schemas.openxmlformats.org/officeDocument/2006/relationships/hyperlink" Target="https://data.val.se/val/ep2019/slutresultat/E/rike/index.html" TargetMode="External"/><Relationship Id="rId42" Type="http://schemas.openxmlformats.org/officeDocument/2006/relationships/hyperlink" Target="http://www.epgencms.europarl.europa.eu/cmsdata/upload/1f2410cb-603f-4904-a1f9-ec09a0d1d9dd/2020_02_10_EPP_List_of_MEPs_following_Brexit.pdf" TargetMode="External"/><Relationship Id="rId47" Type="http://schemas.openxmlformats.org/officeDocument/2006/relationships/hyperlink" Target="http://www.epgencms.europarl.europa.eu/cmsdata/upload/7fae2519-087a-4b16-bbb1-6becdb80204a/2020_02_11_EL_List_of_MEPs_following_Brexit.xls" TargetMode="External"/><Relationship Id="rId50" Type="http://schemas.openxmlformats.org/officeDocument/2006/relationships/hyperlink" Target="https://www.europarl.europa.eu/contracts-and-grants/files/political-parties-and-foundations/audit-reports-and-donations/en-the-total-number-of-individual-members-30-01-2018.pdf" TargetMode="External"/><Relationship Id="rId55" Type="http://schemas.openxmlformats.org/officeDocument/2006/relationships/hyperlink" Target="https://www.europarl.europa.eu/contracts-and-grants/files/political-parties-and-foundations/audit-reports-and-donations/parties/ecpm/ecpm-report-2017.pdf" TargetMode="External"/><Relationship Id="rId63" Type="http://schemas.openxmlformats.org/officeDocument/2006/relationships/drawing" Target="../drawings/drawing3.xml"/><Relationship Id="rId7" Type="http://schemas.openxmlformats.org/officeDocument/2006/relationships/hyperlink" Target="https://www.epp.eu/" TargetMode="External"/><Relationship Id="rId2" Type="http://schemas.openxmlformats.org/officeDocument/2006/relationships/hyperlink" Target="https://ecpm.info/members-and-associates.html" TargetMode="External"/><Relationship Id="rId16" Type="http://schemas.openxmlformats.org/officeDocument/2006/relationships/hyperlink" Target="http://wtv.elections.moi.gov.cy/English" TargetMode="External"/><Relationship Id="rId29" Type="http://schemas.openxmlformats.org/officeDocument/2006/relationships/hyperlink" Target="https://epv2019.cvk.lv/pub/en/election-results" TargetMode="External"/><Relationship Id="rId11" Type="http://schemas.openxmlformats.org/officeDocument/2006/relationships/hyperlink" Target="https://www.volteuropa.org/" TargetMode="External"/><Relationship Id="rId24" Type="http://schemas.openxmlformats.org/officeDocument/2006/relationships/hyperlink" Target="https://ekloges.ypes.gr/current/e/home/en/parties/" TargetMode="External"/><Relationship Id="rId32" Type="http://schemas.openxmlformats.org/officeDocument/2006/relationships/hyperlink" Target="https://pe2019.pkw.gov.pl/pe2019/en/wyniki/pl" TargetMode="External"/><Relationship Id="rId37" Type="http://schemas.openxmlformats.org/officeDocument/2006/relationships/hyperlink" Target="https://www.bbc.com/news/topics/crjeqkdevwvt/the-uks-european-elections-2019" TargetMode="External"/><Relationship Id="rId40" Type="http://schemas.openxmlformats.org/officeDocument/2006/relationships/hyperlink" Target="https://tulospalvelu.vaalit.fi/EPV-2019/en/tulos_kokomaa.html" TargetMode="External"/><Relationship Id="rId45" Type="http://schemas.openxmlformats.org/officeDocument/2006/relationships/hyperlink" Target="http://www.epgencms.europarl.europa.eu/cmsdata/upload/cdbe3bda-d2a6-4d58-a9b7-9c25d600b0bb/2019_07_18_EFA_Representation_following_2019_EP_elections.pdf" TargetMode="External"/><Relationship Id="rId53" Type="http://schemas.openxmlformats.org/officeDocument/2006/relationships/hyperlink" Target="https://www.europarl.europa.eu/contracts-and-grants/files/political-parties-and-foundations/audit-reports-and-donations/parties/aecr/aecr-report-2017.pdf" TargetMode="External"/><Relationship Id="rId58" Type="http://schemas.openxmlformats.org/officeDocument/2006/relationships/hyperlink" Target="https://www.europarl.europa.eu/contracts-and-grants/files/political-parties-and-foundations/audit-reports-and-donations/parties/egp/egp-report-2017.pdf" TargetMode="External"/><Relationship Id="rId5" Type="http://schemas.openxmlformats.org/officeDocument/2006/relationships/hyperlink" Target="https://www.e-f-a.org/" TargetMode="External"/><Relationship Id="rId61" Type="http://schemas.openxmlformats.org/officeDocument/2006/relationships/hyperlink" Target="https://www.europarl.europa.eu/contracts-and-grants/files/political-parties-and-foundations/audit-reports-and-donations/parties/el/el-report-2017.pdf" TargetMode="External"/><Relationship Id="rId19" Type="http://schemas.openxmlformats.org/officeDocument/2006/relationships/hyperlink" Target="https://www.dst.dk/valg/Valg1684426/valgopg/valgopgHL.htm" TargetMode="External"/><Relationship Id="rId14" Type="http://schemas.openxmlformats.org/officeDocument/2006/relationships/hyperlink" Target="https://elections2019.belgium.be/en/results-figures?el=EU&amp;id=EUR00000" TargetMode="External"/><Relationship Id="rId22" Type="http://schemas.openxmlformats.org/officeDocument/2006/relationships/hyperlink" Target="https://www.interieur.gouv.fr/Elections/Les-resultats/Europeennes/elecresult__europeennes-2019/(path)/europeennes-2019/FE.html" TargetMode="External"/><Relationship Id="rId27" Type="http://schemas.openxmlformats.org/officeDocument/2006/relationships/hyperlink" Target="https://www.vrk.lt/en/2019-europos-parlamento/rezultatai?srcUrl=/rinkimai/904/2/1548/rezultatai/en/rezultataiEpDaugmVrt.html" TargetMode="External"/><Relationship Id="rId30" Type="http://schemas.openxmlformats.org/officeDocument/2006/relationships/hyperlink" Target="https://electoral.gov.mt/ElectionResults/MEP" TargetMode="External"/><Relationship Id="rId35" Type="http://schemas.openxmlformats.org/officeDocument/2006/relationships/hyperlink" Target="https://volitve.gov.si/ep2019/" TargetMode="External"/><Relationship Id="rId43" Type="http://schemas.openxmlformats.org/officeDocument/2006/relationships/hyperlink" Target="http://www.epgencms.europarl.europa.eu/cmsdata/upload/d843d020-c3af-4f19-95dd-5aee48f27280/2020_02_17_PES_List_of_MEPs.pdf" TargetMode="External"/><Relationship Id="rId48" Type="http://schemas.openxmlformats.org/officeDocument/2006/relationships/hyperlink" Target="http://www.epgencms.europarl.europa.eu/cmsdata/upload/6f59b330-1f8e-439a-bae4-f4eb8f181eb4/2019_12_09_ECR_Party_List_of_MEPs.docx" TargetMode="External"/><Relationship Id="rId56" Type="http://schemas.openxmlformats.org/officeDocument/2006/relationships/hyperlink" Target="https://www.europarl.europa.eu/contracts-and-grants/files/political-parties-and-foundations/audit-reports-and-donations/parties/edp/edp-report-2017.pdf" TargetMode="External"/><Relationship Id="rId8" Type="http://schemas.openxmlformats.org/officeDocument/2006/relationships/hyperlink" Target="https://www.id-party.eu/" TargetMode="External"/><Relationship Id="rId51" Type="http://schemas.openxmlformats.org/officeDocument/2006/relationships/hyperlink" Target="https://www.europarl.europa.eu/contracts-and-grants/files/political-parties-and-foundations/european-political-parties/en-funding-amounts-parties-2020.pdf" TargetMode="External"/><Relationship Id="rId3" Type="http://schemas.openxmlformats.org/officeDocument/2006/relationships/hyperlink" Target="https://ecrparty.eu/about" TargetMode="External"/><Relationship Id="rId12" Type="http://schemas.openxmlformats.org/officeDocument/2006/relationships/hyperlink" Target="https://www.initiative-cwpe.org/en/participating-parties/" TargetMode="External"/><Relationship Id="rId17" Type="http://schemas.openxmlformats.org/officeDocument/2006/relationships/hyperlink" Target="https://www.volby.cz/pls/ep2019/ep11?xjazyk=EN" TargetMode="External"/><Relationship Id="rId25" Type="http://schemas.openxmlformats.org/officeDocument/2006/relationships/hyperlink" Target="https://www.valasztas.hu/osszesitett-eredmenyek_ep2019" TargetMode="External"/><Relationship Id="rId33" Type="http://schemas.openxmlformats.org/officeDocument/2006/relationships/hyperlink" Target="https://www.eleicoes.mai.gov.pt/europeias2019/" TargetMode="External"/><Relationship Id="rId38" Type="http://schemas.openxmlformats.org/officeDocument/2006/relationships/hyperlink" Target="http://volby.statistics.sk/ep/ep2019/en/data02.html" TargetMode="External"/><Relationship Id="rId46" Type="http://schemas.openxmlformats.org/officeDocument/2006/relationships/hyperlink" Target="http://www.epgencms.europarl.europa.eu/cmsdata/upload/491d8ebe-bcff-4628-afba-4c345462a828/2020_02_11_EGP_List_of_MEPs_following_Brexit_Membership_list.docx" TargetMode="External"/><Relationship Id="rId59" Type="http://schemas.openxmlformats.org/officeDocument/2006/relationships/hyperlink" Target="https://www.europarl.europa.eu/contracts-and-grants/files/political-parties-and-foundations/audit-reports-and-donations/parties/epp/epp-report-2017.pdf" TargetMode="External"/><Relationship Id="rId20" Type="http://schemas.openxmlformats.org/officeDocument/2006/relationships/hyperlink" Target="https://ep2019.valimised.ee/en/election-result/index.html" TargetMode="External"/><Relationship Id="rId41" Type="http://schemas.openxmlformats.org/officeDocument/2006/relationships/hyperlink" Target="http://www.epgencms.europarl.europa.eu/cmsdata/upload/013ecc6a-197e-49dd-991b-26f3d2ea4600/2020_02_17_ALDE_List_of_MEPs_following_Brexit.pdf" TargetMode="External"/><Relationship Id="rId54" Type="http://schemas.openxmlformats.org/officeDocument/2006/relationships/hyperlink" Target="https://www.europarl.europa.eu/contracts-and-grants/files/political-parties-and-foundations/audit-reports-and-donations/parties/alde/alde-2017.pdf" TargetMode="External"/><Relationship Id="rId62" Type="http://schemas.openxmlformats.org/officeDocument/2006/relationships/hyperlink" Target="https://www.europarl.europa.eu/contracts-and-grants/files/political-parties-and-foundations/audit-reports-and-donations/parties/pes/pes-report-2017.pdf" TargetMode="External"/><Relationship Id="rId1" Type="http://schemas.openxmlformats.org/officeDocument/2006/relationships/hyperlink" Target="https://www.aldeparty.eu/members/member-parties" TargetMode="External"/><Relationship Id="rId6" Type="http://schemas.openxmlformats.org/officeDocument/2006/relationships/hyperlink" Target="https://europeangreens.eu/" TargetMode="External"/><Relationship Id="rId15" Type="http://schemas.openxmlformats.org/officeDocument/2006/relationships/hyperlink" Target="https://results.cik.bg/ep2019/rezultati/" TargetMode="External"/><Relationship Id="rId23" Type="http://schemas.openxmlformats.org/officeDocument/2006/relationships/hyperlink" Target="https://www.izbori.hr/site/UserDocsImages/2019/Izbori_clanova_u_EU_parlament_iz_RH/Rezultati/2019-06-05_14_30_izvjesce.pdf" TargetMode="External"/><Relationship Id="rId28" Type="http://schemas.openxmlformats.org/officeDocument/2006/relationships/hyperlink" Target="https://elections.public.lu/fr/elections-europeennes/2019.html" TargetMode="External"/><Relationship Id="rId36" Type="http://schemas.openxmlformats.org/officeDocument/2006/relationships/hyperlink" Target="http://europarlamentare2019.bec.ro/wp-content/uploads/2019/06/PV_E_BEC_sgn_GS_P.pdf" TargetMode="External"/><Relationship Id="rId49" Type="http://schemas.openxmlformats.org/officeDocument/2006/relationships/hyperlink" Target="http://www.epgencms.europarl.europa.eu/cmsdata/upload/d04983b7-d8ca-4cea-907f-15496fbab7a6/2020_02_01_ID_Party_List_of_MEPs_following_Brexit.pdf" TargetMode="External"/><Relationship Id="rId57" Type="http://schemas.openxmlformats.org/officeDocument/2006/relationships/hyperlink" Target="https://www.europarl.europa.eu/contracts-and-grants/files/political-parties-and-foundations/audit-reports-and-donations/parties/efa/efa-report-2017.pdf" TargetMode="External"/><Relationship Id="rId10" Type="http://schemas.openxmlformats.org/officeDocument/2006/relationships/hyperlink" Target="https://www.pes.eu/" TargetMode="External"/><Relationship Id="rId31" Type="http://schemas.openxmlformats.org/officeDocument/2006/relationships/hyperlink" Target="https://verkiezingsuitslagen.nl/verkiezingen/detail/EP20190523" TargetMode="External"/><Relationship Id="rId44" Type="http://schemas.openxmlformats.org/officeDocument/2006/relationships/hyperlink" Target="http://www.epgencms.europarl.europa.eu/cmsdata/upload/6bcec652-f259-4da4-9c1a-8f00b60ee95d/2020_02_17_EDP_List_of_MEPs_following_Brexit.pdf" TargetMode="External"/><Relationship Id="rId52" Type="http://schemas.openxmlformats.org/officeDocument/2006/relationships/hyperlink" Target="http://www.nordic-green-left-alliance.org/" TargetMode="External"/><Relationship Id="rId60" Type="http://schemas.openxmlformats.org/officeDocument/2006/relationships/hyperlink" Target="https://www.europarl.europa.eu/contracts-and-grants/files/political-parties-and-foundations/audit-reports-and-donations/parties/menl/menl-report-2017.pdf" TargetMode="External"/><Relationship Id="rId4" Type="http://schemas.openxmlformats.org/officeDocument/2006/relationships/hyperlink" Target="https://www.democrats.eu/" TargetMode="External"/><Relationship Id="rId9" Type="http://schemas.openxmlformats.org/officeDocument/2006/relationships/hyperlink" Target="https://www.european-lef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90021-499C-2043-B6B5-3661DCE13080}">
  <dimension ref="A1:L28"/>
  <sheetViews>
    <sheetView tabSelected="1" workbookViewId="0">
      <pane xSplit="1" ySplit="2" topLeftCell="B3" activePane="bottomRight" state="frozen"/>
      <selection pane="topRight" activeCell="B1" sqref="B1"/>
      <selection pane="bottomLeft" activeCell="A3" sqref="A3"/>
      <selection pane="bottomRight" activeCell="G22" sqref="G22"/>
    </sheetView>
  </sheetViews>
  <sheetFormatPr baseColWidth="10" defaultRowHeight="16" x14ac:dyDescent="0.2"/>
  <cols>
    <col min="1" max="1" width="15.33203125" style="16" customWidth="1"/>
    <col min="2" max="2" width="15.6640625" style="16" customWidth="1"/>
    <col min="3" max="3" width="16.5" style="16" customWidth="1"/>
    <col min="4" max="4" width="15.83203125" style="16" customWidth="1"/>
    <col min="5" max="5" width="17" style="16" customWidth="1"/>
    <col min="6" max="7" width="16.1640625" style="98" customWidth="1"/>
    <col min="8" max="8" width="18.1640625" style="16" customWidth="1"/>
    <col min="9" max="9" width="17" style="16" customWidth="1"/>
    <col min="10" max="10" width="20.5" style="34" customWidth="1"/>
    <col min="11" max="11" width="17.1640625" style="99" customWidth="1"/>
    <col min="12" max="12" width="21.6640625" style="16" customWidth="1"/>
    <col min="13" max="16384" width="10.83203125" style="16"/>
  </cols>
  <sheetData>
    <row r="1" spans="1:12" s="37" customFormat="1" x14ac:dyDescent="0.2">
      <c r="A1" s="141" t="s">
        <v>31</v>
      </c>
      <c r="B1" s="143" t="s">
        <v>714</v>
      </c>
      <c r="C1" s="143"/>
      <c r="D1" s="143"/>
      <c r="E1" s="143"/>
      <c r="F1" s="143"/>
      <c r="G1" s="146" t="s">
        <v>717</v>
      </c>
      <c r="H1" s="144" t="s">
        <v>713</v>
      </c>
      <c r="I1" s="143"/>
      <c r="J1" s="145"/>
      <c r="K1" s="148" t="s">
        <v>720</v>
      </c>
      <c r="L1" s="134" t="s">
        <v>764</v>
      </c>
    </row>
    <row r="2" spans="1:12" s="37" customFormat="1" x14ac:dyDescent="0.2">
      <c r="A2" s="142"/>
      <c r="B2" s="10" t="s">
        <v>72</v>
      </c>
      <c r="C2" s="10" t="s">
        <v>802</v>
      </c>
      <c r="D2" s="10" t="s">
        <v>712</v>
      </c>
      <c r="E2" s="10" t="s">
        <v>803</v>
      </c>
      <c r="F2" s="11" t="s">
        <v>715</v>
      </c>
      <c r="G2" s="147"/>
      <c r="H2" s="9" t="s">
        <v>681</v>
      </c>
      <c r="I2" s="10" t="s">
        <v>33</v>
      </c>
      <c r="J2" s="14" t="s">
        <v>32</v>
      </c>
      <c r="K2" s="149"/>
      <c r="L2" s="135"/>
    </row>
    <row r="3" spans="1:12" x14ac:dyDescent="0.2">
      <c r="A3" s="30" t="s">
        <v>66</v>
      </c>
      <c r="B3" s="64">
        <f>SUMIF('NPPs - EP2019 Results'!$C$2:$C$580,'European Party Data'!$A3,'NPPs - EP2019 Results'!$D$2:$D$580)</f>
        <v>17746355</v>
      </c>
      <c r="C3" s="64">
        <f>B3+('NPPs - EP2019 Results'!D$212/2)+('NPPs - EP2019 Results'!D$321/3)+('NPPs - EP2019 Results'!D$406/4)+('NPPs - EP2019 Results'!D$455/2)</f>
        <v>21975288.083333332</v>
      </c>
      <c r="D3" s="64">
        <f>SUMIF('NPPs - EP2019 Results'!C$2:C$580,'European Party Data'!A3,'NPPs - EP2019 Results'!I$2:I$580)</f>
        <v>14273143</v>
      </c>
      <c r="E3" s="64">
        <f>D3+('NPPs - EP2019 Results'!D$212/2)+('NPPs - EP2019 Results'!D$321/3)+('NPPs - EP2019 Results'!D$406/4)+('NPPs - EP2019 Results'!D$455/2)</f>
        <v>18502076.083333332</v>
      </c>
      <c r="F3" s="65">
        <f>SUMIF('NPPs - EP2019 Results'!C$2:C$580,'European Party Data'!A3,'NPPs - EP2019 Results'!F$2:F$580)</f>
        <v>84</v>
      </c>
      <c r="G3" s="66">
        <v>66</v>
      </c>
      <c r="H3" s="67">
        <v>24</v>
      </c>
      <c r="I3" s="68">
        <v>24</v>
      </c>
      <c r="J3" s="69">
        <v>4177</v>
      </c>
      <c r="K3" s="70">
        <v>5420315</v>
      </c>
      <c r="L3" s="71">
        <v>3602630.72</v>
      </c>
    </row>
    <row r="4" spans="1:12" x14ac:dyDescent="0.2">
      <c r="A4" s="30" t="s">
        <v>676</v>
      </c>
      <c r="B4" s="64">
        <f>SUMIF('NPPs - EP2019 Results'!$C$2:$C$580,'European Party Data'!$A4,'NPPs - EP2019 Results'!$D$2:$D$580)</f>
        <v>774750</v>
      </c>
      <c r="C4" s="64">
        <f>B4+('NPPs - EP2019 Results'!D$59/2)</f>
        <v>820523</v>
      </c>
      <c r="D4" s="64">
        <f>SUMIF('NPPs - EP2019 Results'!C$2:C$580,'European Party Data'!A4,'NPPs - EP2019 Results'!I$2:I$580)</f>
        <v>774750</v>
      </c>
      <c r="E4" s="64">
        <f>D4+('NPPs - EP2019 Results'!D$59/2)</f>
        <v>820523</v>
      </c>
      <c r="F4" s="65">
        <f>SUMIF('NPPs - EP2019 Results'!C$2:C$580,'European Party Data'!A4,'NPPs - EP2019 Results'!F$2:F$580)</f>
        <v>3</v>
      </c>
      <c r="G4" s="66">
        <v>3</v>
      </c>
      <c r="H4" s="67">
        <v>16</v>
      </c>
      <c r="I4" s="68">
        <v>15</v>
      </c>
      <c r="J4" s="69">
        <v>39</v>
      </c>
      <c r="K4" s="70">
        <v>598583</v>
      </c>
      <c r="L4" s="71">
        <f>24809+1090+47102+9133+22381+2504</f>
        <v>107019</v>
      </c>
    </row>
    <row r="5" spans="1:12" x14ac:dyDescent="0.2">
      <c r="A5" s="30" t="s">
        <v>43</v>
      </c>
      <c r="B5" s="64">
        <f>SUMIF('NPPs - EP2019 Results'!$C$2:$C$580,'European Party Data'!$A5,'NPPs - EP2019 Results'!$D$2:$D$580)</f>
        <v>13018717</v>
      </c>
      <c r="C5" s="64">
        <f>B5+('NPPs - EP2019 Results'!D$59/2)</f>
        <v>13064490</v>
      </c>
      <c r="D5" s="64">
        <f>SUMIF('NPPs - EP2019 Results'!C$2:C$580,'European Party Data'!A5,'NPPs - EP2019 Results'!I$2:I$580)</f>
        <v>11453518</v>
      </c>
      <c r="E5" s="64">
        <f>D5+('NPPs - EP2019 Results'!D$59/2)</f>
        <v>11499291</v>
      </c>
      <c r="F5" s="65">
        <f>SUMIF('NPPs - EP2019 Results'!C$2:C$580,'European Party Data'!A5,'NPPs - EP2019 Results'!F$2:F$580)</f>
        <v>57</v>
      </c>
      <c r="G5" s="66">
        <v>51</v>
      </c>
      <c r="H5" s="67">
        <v>20</v>
      </c>
      <c r="I5" s="68">
        <v>16</v>
      </c>
      <c r="J5" s="69">
        <v>10</v>
      </c>
      <c r="K5" s="70">
        <v>3600000</v>
      </c>
      <c r="L5" s="71">
        <v>2582760.31</v>
      </c>
    </row>
    <row r="6" spans="1:12" x14ac:dyDescent="0.2">
      <c r="A6" s="30" t="s">
        <v>566</v>
      </c>
      <c r="B6" s="64">
        <f>SUMIF('NPPs - EP2019 Results'!$C$2:$C$580,'European Party Data'!$A6,'NPPs - EP2019 Results'!$D$2:$D$580)</f>
        <v>2159019</v>
      </c>
      <c r="C6" s="64">
        <f>B6+('NPPs - EP2019 Results'!D$212/2)+('NPPs - EP2019 Results'!D$321/3)</f>
        <v>4976340.833333333</v>
      </c>
      <c r="D6" s="64">
        <f>SUMIF('NPPs - EP2019 Results'!C$2:C$580,'European Party Data'!A6,'NPPs - EP2019 Results'!I$2:I$580)</f>
        <v>2159019</v>
      </c>
      <c r="E6" s="64">
        <f>D6+('NPPs - EP2019 Results'!D$212/2)+('NPPs - EP2019 Results'!D$321/3)</f>
        <v>4976340.833333333</v>
      </c>
      <c r="F6" s="65">
        <f>SUMIF('NPPs - EP2019 Results'!C$2:C$580,'European Party Data'!A6,'NPPs - EP2019 Results'!F$2:F$580)</f>
        <v>5</v>
      </c>
      <c r="G6" s="66">
        <v>9</v>
      </c>
      <c r="H6" s="67">
        <v>15</v>
      </c>
      <c r="I6" s="68">
        <v>12</v>
      </c>
      <c r="J6" s="69">
        <v>3</v>
      </c>
      <c r="K6" s="70">
        <v>855000</v>
      </c>
      <c r="L6" s="71">
        <v>626071</v>
      </c>
    </row>
    <row r="7" spans="1:12" x14ac:dyDescent="0.2">
      <c r="A7" s="30" t="s">
        <v>62</v>
      </c>
      <c r="B7" s="64">
        <f>SUMIF('NPPs - EP2019 Results'!$C$2:$C$580,'European Party Data'!$A7,'NPPs - EP2019 Results'!$D$2:$D$580)</f>
        <v>3416224</v>
      </c>
      <c r="C7" s="64">
        <f>B7</f>
        <v>3416224</v>
      </c>
      <c r="D7" s="64">
        <f>SUMIF('NPPs - EP2019 Results'!C$2:C$580,'European Party Data'!A7,'NPPs - EP2019 Results'!I$2:I$580)</f>
        <v>2606901</v>
      </c>
      <c r="E7" s="64">
        <f>D7</f>
        <v>2606901</v>
      </c>
      <c r="F7" s="65">
        <f>SUMIF('NPPs - EP2019 Results'!C$2:C$580,'European Party Data'!A7,'NPPs - EP2019 Results'!F$2:F$580)</f>
        <v>11</v>
      </c>
      <c r="G7" s="66">
        <v>4</v>
      </c>
      <c r="H7" s="67">
        <v>7</v>
      </c>
      <c r="I7" s="68">
        <v>7</v>
      </c>
      <c r="J7" s="69">
        <v>9</v>
      </c>
      <c r="K7" s="70">
        <v>1134331</v>
      </c>
      <c r="L7" s="71">
        <v>142158.88</v>
      </c>
    </row>
    <row r="8" spans="1:12" x14ac:dyDescent="0.2">
      <c r="A8" s="30" t="s">
        <v>81</v>
      </c>
      <c r="B8" s="64">
        <f>SUMIF('NPPs - EP2019 Results'!$C$2:$C$580,'European Party Data'!$A8,'NPPs - EP2019 Results'!$D$2:$D$580)</f>
        <v>17496648</v>
      </c>
      <c r="C8" s="64">
        <f>B8+('NPPs - EP2019 Results'!D$406/4)</f>
        <v>18809131.75</v>
      </c>
      <c r="D8" s="64">
        <f>SUMIF('NPPs - EP2019 Results'!C$2:C$580,'European Party Data'!A8,'NPPs - EP2019 Results'!I$2:I$580)</f>
        <v>15473268</v>
      </c>
      <c r="E8" s="64">
        <f>D8+('NPPs - EP2019 Results'!D$406/4)</f>
        <v>16785751.75</v>
      </c>
      <c r="F8" s="65">
        <f>SUMIF('NPPs - EP2019 Results'!C$2:C$580,'European Party Data'!A8,'NPPs - EP2019 Results'!F$2:F$580)</f>
        <v>60</v>
      </c>
      <c r="G8" s="66">
        <v>54</v>
      </c>
      <c r="H8" s="67">
        <v>29</v>
      </c>
      <c r="I8" s="68">
        <v>25</v>
      </c>
      <c r="J8" s="69">
        <v>7</v>
      </c>
      <c r="K8" s="70">
        <v>3932126</v>
      </c>
      <c r="L8" s="71">
        <v>2937050.11</v>
      </c>
    </row>
    <row r="9" spans="1:12" x14ac:dyDescent="0.2">
      <c r="A9" s="30" t="s">
        <v>35</v>
      </c>
      <c r="B9" s="64">
        <f>SUMIF('NPPs - EP2019 Results'!$C$2:$C$580,'European Party Data'!$A9,'NPPs - EP2019 Results'!$D$2:$D$580)</f>
        <v>35627724</v>
      </c>
      <c r="C9" s="64">
        <f>B9+('NPPs - EP2019 Results'!D$406/4)+('NPPs - EP2019 Results'!D$455/2)</f>
        <v>37039335.25</v>
      </c>
      <c r="D9" s="64">
        <f>SUMIF('NPPs - EP2019 Results'!C$2:C$580,'European Party Data'!A9,'NPPs - EP2019 Results'!I$2:I$580)</f>
        <v>35627724</v>
      </c>
      <c r="E9" s="64">
        <f>D9+('NPPs - EP2019 Results'!D$406/4)+('NPPs - EP2019 Results'!D$455/2)</f>
        <v>37039335.25</v>
      </c>
      <c r="F9" s="65">
        <f>SUMIF('NPPs - EP2019 Results'!C$2:C$580,'European Party Data'!A9,'NPPs - EP2019 Results'!F$2:F$580)</f>
        <v>163</v>
      </c>
      <c r="G9" s="66">
        <v>185</v>
      </c>
      <c r="H9" s="67">
        <v>52</v>
      </c>
      <c r="I9" s="68">
        <v>27</v>
      </c>
      <c r="J9" s="69">
        <v>13</v>
      </c>
      <c r="K9" s="72">
        <v>11134961</v>
      </c>
      <c r="L9" s="71">
        <v>3910610.39</v>
      </c>
    </row>
    <row r="10" spans="1:12" x14ac:dyDescent="0.2">
      <c r="A10" s="30" t="s">
        <v>38</v>
      </c>
      <c r="B10" s="64">
        <f>SUMIF('NPPs - EP2019 Results'!$C$2:$C$580,'European Party Data'!$A10,'NPPs - EP2019 Results'!$D$2:$D$580)</f>
        <v>16330523</v>
      </c>
      <c r="C10" s="64">
        <f>B10</f>
        <v>16330523</v>
      </c>
      <c r="D10" s="64">
        <f>SUMIF('NPPs - EP2019 Results'!C$2:C$580,'European Party Data'!A10,'NPPs - EP2019 Results'!I$2:I$580)</f>
        <v>16330523</v>
      </c>
      <c r="E10" s="64">
        <f>D10</f>
        <v>16330523</v>
      </c>
      <c r="F10" s="65">
        <f>SUMIF('NPPs - EP2019 Results'!C$2:C$580,'European Party Data'!A10,'NPPs - EP2019 Results'!F$2:F$580)</f>
        <v>61</v>
      </c>
      <c r="G10" s="66">
        <v>61</v>
      </c>
      <c r="H10" s="67">
        <v>11</v>
      </c>
      <c r="I10" s="68">
        <v>10</v>
      </c>
      <c r="J10" s="69">
        <v>1</v>
      </c>
      <c r="K10" s="72">
        <v>3932126</v>
      </c>
      <c r="L10" s="71">
        <f>124400+3500</f>
        <v>127900</v>
      </c>
    </row>
    <row r="11" spans="1:12" x14ac:dyDescent="0.2">
      <c r="A11" s="30" t="s">
        <v>82</v>
      </c>
      <c r="B11" s="64">
        <f>SUMIF('NPPs - EP2019 Results'!$C$2:$C$580,'European Party Data'!$A11,'NPPs - EP2019 Results'!$D$2:$D$580)</f>
        <v>5451265</v>
      </c>
      <c r="C11" s="64">
        <f>B11</f>
        <v>5451265</v>
      </c>
      <c r="D11" s="64">
        <f>SUMIF('NPPs - EP2019 Results'!C$2:C$580,'European Party Data'!A11,'NPPs - EP2019 Results'!I$2:I$580)</f>
        <v>5451265</v>
      </c>
      <c r="E11" s="64">
        <f>D11</f>
        <v>5451265</v>
      </c>
      <c r="F11" s="65">
        <f>SUMIF('NPPs - EP2019 Results'!C$2:C$580,'European Party Data'!A11,'NPPs - EP2019 Results'!F$2:F$580)</f>
        <v>18</v>
      </c>
      <c r="G11" s="66">
        <v>30</v>
      </c>
      <c r="H11" s="67">
        <v>20</v>
      </c>
      <c r="I11" s="68">
        <v>17</v>
      </c>
      <c r="J11" s="69">
        <v>385</v>
      </c>
      <c r="K11" s="72">
        <v>2160000</v>
      </c>
      <c r="L11" s="71">
        <v>446108.1</v>
      </c>
    </row>
    <row r="12" spans="1:12" x14ac:dyDescent="0.2">
      <c r="A12" s="30" t="s">
        <v>80</v>
      </c>
      <c r="B12" s="73">
        <f>SUMIF('NPPs - EP2019 Results'!$C$2:$C$580,'European Party Data'!$A12,'NPPs - EP2019 Results'!$D$2:$D$580)</f>
        <v>33800296</v>
      </c>
      <c r="C12" s="35">
        <f>B12+('NPPs - EP2019 Results'!D$321/3)+('NPPs - EP2019 Results'!D$406/4)</f>
        <v>35390594.083333336</v>
      </c>
      <c r="D12" s="35">
        <f>SUMIF('NPPs - EP2019 Results'!C$2:C$580,'European Party Data'!A12,'NPPs - EP2019 Results'!I$2:I$580)</f>
        <v>31374452</v>
      </c>
      <c r="E12" s="35">
        <f>D12+('NPPs - EP2019 Results'!D$321/3)+('NPPs - EP2019 Results'!D$406/4)</f>
        <v>32964750.083333332</v>
      </c>
      <c r="F12" s="74">
        <f>SUMIF('NPPs - EP2019 Results'!C$2:C$580,'European Party Data'!A12,'NPPs - EP2019 Results'!F$2:F$580)</f>
        <v>142</v>
      </c>
      <c r="G12" s="75">
        <v>142</v>
      </c>
      <c r="H12" s="67">
        <v>32</v>
      </c>
      <c r="I12" s="68">
        <v>28</v>
      </c>
      <c r="J12" s="69">
        <v>14</v>
      </c>
      <c r="K12" s="76">
        <v>11475000</v>
      </c>
      <c r="L12" s="77">
        <v>8512121.4399999995</v>
      </c>
    </row>
    <row r="13" spans="1:12" x14ac:dyDescent="0.2">
      <c r="A13" s="31" t="s">
        <v>677</v>
      </c>
      <c r="B13" s="64">
        <f>SUMIF('NPPs - EP2019 Results'!$C$2:$C$580,'European Party Data'!$A13,'NPPs - EP2019 Results'!$D$2:$D$580)</f>
        <v>828108</v>
      </c>
      <c r="C13" s="64">
        <f>B13</f>
        <v>828108</v>
      </c>
      <c r="D13" s="64">
        <f>SUMIF('NPPs - EP2019 Results'!C$2:C$580,'European Party Data'!A13,'NPPs - EP2019 Results'!I$2:I$580)</f>
        <v>828108</v>
      </c>
      <c r="E13" s="64">
        <f>D13</f>
        <v>828108</v>
      </c>
      <c r="F13" s="65">
        <f>SUMIF('NPPs - EP2019 Results'!C$2:C$580,'European Party Data'!A13,'NPPs - EP2019 Results'!F$2:F$580)</f>
        <v>4</v>
      </c>
      <c r="G13" s="66">
        <v>4</v>
      </c>
      <c r="H13" s="78">
        <v>18</v>
      </c>
      <c r="I13" s="79">
        <v>17</v>
      </c>
      <c r="J13" s="80">
        <v>0</v>
      </c>
      <c r="K13" s="72">
        <v>0</v>
      </c>
      <c r="L13" s="71">
        <v>6000</v>
      </c>
    </row>
    <row r="14" spans="1:12" x14ac:dyDescent="0.2">
      <c r="A14" s="32" t="s">
        <v>64</v>
      </c>
      <c r="B14" s="64">
        <f>SUMIF('NPPs - EP2019 Results'!$C$2:$C$580,'European Party Data'!$A14,'NPPs - EP2019 Results'!$D$2:$D$580)</f>
        <v>437761</v>
      </c>
      <c r="C14" s="64">
        <f t="shared" ref="C14:C18" si="0">B14</f>
        <v>437761</v>
      </c>
      <c r="D14" s="64">
        <f>SUMIF('NPPs - EP2019 Results'!C$2:C$580,'European Party Data'!A14,'NPPs - EP2019 Results'!I$2:I$580)</f>
        <v>437761</v>
      </c>
      <c r="E14" s="64">
        <f t="shared" ref="E14" si="1">D14</f>
        <v>437761</v>
      </c>
      <c r="F14" s="65">
        <f>SUMIF('NPPs - EP2019 Results'!C$2:C$580,'European Party Data'!A14,'NPPs - EP2019 Results'!F$2:F$580)</f>
        <v>1</v>
      </c>
      <c r="G14" s="66">
        <v>1</v>
      </c>
      <c r="H14" s="67">
        <v>13</v>
      </c>
      <c r="I14" s="68" t="s">
        <v>805</v>
      </c>
      <c r="J14" s="69">
        <v>5000</v>
      </c>
      <c r="K14" s="72">
        <v>0</v>
      </c>
      <c r="L14" s="71">
        <v>151352</v>
      </c>
    </row>
    <row r="15" spans="1:12" x14ac:dyDescent="0.2">
      <c r="A15" s="32" t="s">
        <v>678</v>
      </c>
      <c r="B15" s="64">
        <f>SUMIF('NPPs - EP2019 Results'!$C$2:$C$580,'European Party Data'!$A15,'NPPs - EP2019 Results'!$D$2:$D$580)</f>
        <v>92964</v>
      </c>
      <c r="C15" s="64">
        <f t="shared" si="0"/>
        <v>92964</v>
      </c>
      <c r="D15" s="64">
        <f>SUMIF('NPPs - EP2019 Results'!C$2:C$580,'European Party Data'!A15,'NPPs - EP2019 Results'!I$2:I$580)</f>
        <v>92964</v>
      </c>
      <c r="E15" s="64">
        <f t="shared" ref="E15" si="2">D15</f>
        <v>92964</v>
      </c>
      <c r="F15" s="65">
        <f>SUMIF('NPPs - EP2019 Results'!C$2:C$580,'European Party Data'!A15,'NPPs - EP2019 Results'!F$2:F$580)</f>
        <v>0</v>
      </c>
      <c r="G15" s="66">
        <v>0</v>
      </c>
      <c r="H15" s="67">
        <v>5</v>
      </c>
      <c r="I15" s="68">
        <v>3</v>
      </c>
      <c r="J15" s="69">
        <v>0</v>
      </c>
      <c r="K15" s="72">
        <v>0</v>
      </c>
      <c r="L15" s="71"/>
    </row>
    <row r="16" spans="1:12" x14ac:dyDescent="0.2">
      <c r="A16" s="32" t="s">
        <v>679</v>
      </c>
      <c r="B16" s="64">
        <f>SUMIF('NPPs - EP2019 Results'!$C$2:$C$580,'European Party Data'!$A16,'NPPs - EP2019 Results'!$D$2:$D$580)</f>
        <v>2071502</v>
      </c>
      <c r="C16" s="64">
        <f t="shared" si="0"/>
        <v>2071502</v>
      </c>
      <c r="D16" s="64">
        <f>SUMIF('NPPs - EP2019 Results'!C$2:C$580,'European Party Data'!A16,'NPPs - EP2019 Results'!I$2:I$580)</f>
        <v>2046270</v>
      </c>
      <c r="E16" s="64">
        <f t="shared" ref="E16" si="3">D16</f>
        <v>2046270</v>
      </c>
      <c r="F16" s="65">
        <f>SUMIF('NPPs - EP2019 Results'!C$2:C$580,'European Party Data'!A16,'NPPs - EP2019 Results'!F$2:F$580)</f>
        <v>3</v>
      </c>
      <c r="G16" s="66">
        <v>3</v>
      </c>
      <c r="H16" s="67">
        <v>11</v>
      </c>
      <c r="I16" s="68">
        <v>11</v>
      </c>
      <c r="J16" s="69">
        <v>0</v>
      </c>
      <c r="K16" s="72">
        <v>0</v>
      </c>
      <c r="L16" s="71"/>
    </row>
    <row r="17" spans="1:12" x14ac:dyDescent="0.2">
      <c r="A17" s="32" t="s">
        <v>687</v>
      </c>
      <c r="B17" s="64">
        <f>SUMIF('NPPs - EP2019 Results'!$C$2:$C$580,'European Party Data'!$A17,'NPPs - EP2019 Results'!$D$2:$D$580)</f>
        <v>3963226</v>
      </c>
      <c r="C17" s="64">
        <f t="shared" ref="C17" si="4">B17</f>
        <v>3963226</v>
      </c>
      <c r="D17" s="64">
        <f>SUMIF('NPPs - EP2019 Results'!C$2:C$580,'European Party Data'!A17,'NPPs - EP2019 Results'!I$2:I$580)</f>
        <v>3963226</v>
      </c>
      <c r="E17" s="64">
        <f t="shared" ref="E17" si="5">D17</f>
        <v>3963226</v>
      </c>
      <c r="F17" s="65">
        <f>SUMIF('NPPs - EP2019 Results'!C$2:C$580,'European Party Data'!A17,'NPPs - EP2019 Results'!F$2:F$580)</f>
        <v>13</v>
      </c>
      <c r="G17" s="66">
        <v>10</v>
      </c>
      <c r="H17" s="67">
        <v>3</v>
      </c>
      <c r="I17" s="68">
        <v>3</v>
      </c>
      <c r="J17" s="69">
        <v>0</v>
      </c>
      <c r="K17" s="72">
        <v>0</v>
      </c>
      <c r="L17" s="71"/>
    </row>
    <row r="18" spans="1:12" x14ac:dyDescent="0.2">
      <c r="A18" s="33" t="s">
        <v>680</v>
      </c>
      <c r="B18" s="73">
        <f>SUMIF('NPPs - EP2019 Results'!$C$2:$C$580,'European Party Data'!$A18,'NPPs - EP2019 Results'!$D$2:$D$580)</f>
        <v>589153</v>
      </c>
      <c r="C18" s="35">
        <f t="shared" si="0"/>
        <v>589153</v>
      </c>
      <c r="D18" s="35">
        <f>SUMIF('NPPs - EP2019 Results'!C$2:C$580,'European Party Data'!A18,'NPPs - EP2019 Results'!I$2:I$580)</f>
        <v>589153</v>
      </c>
      <c r="E18" s="35">
        <f t="shared" ref="E18" si="6">D18</f>
        <v>589153</v>
      </c>
      <c r="F18" s="74">
        <f>SUMIF('NPPs - EP2019 Results'!C$2:C$580,'European Party Data'!A18,'NPPs - EP2019 Results'!F$2:F$580)</f>
        <v>2</v>
      </c>
      <c r="G18" s="75" t="s">
        <v>807</v>
      </c>
      <c r="H18" s="81">
        <v>20</v>
      </c>
      <c r="I18" s="82">
        <v>18</v>
      </c>
      <c r="J18" s="83">
        <v>0</v>
      </c>
      <c r="K18" s="76">
        <v>0</v>
      </c>
      <c r="L18" s="77"/>
    </row>
    <row r="19" spans="1:12" s="37" customFormat="1" ht="24" customHeight="1" x14ac:dyDescent="0.2">
      <c r="A19" s="84" t="s">
        <v>489</v>
      </c>
      <c r="B19" s="85">
        <f>SUM(B3:B18)</f>
        <v>153804235</v>
      </c>
      <c r="C19" s="85">
        <f t="shared" ref="C19:G19" si="7">SUM(C3:C18)</f>
        <v>165256429</v>
      </c>
      <c r="D19" s="85">
        <f t="shared" si="7"/>
        <v>143482045</v>
      </c>
      <c r="E19" s="85">
        <f t="shared" si="7"/>
        <v>154934239</v>
      </c>
      <c r="F19" s="82">
        <f t="shared" si="7"/>
        <v>627</v>
      </c>
      <c r="G19" s="86">
        <f t="shared" si="7"/>
        <v>623</v>
      </c>
      <c r="H19" s="87"/>
      <c r="I19" s="88"/>
      <c r="J19" s="89">
        <f t="shared" ref="J19" si="8">SUM(J3:J18)</f>
        <v>9658</v>
      </c>
      <c r="K19" s="90">
        <f>SUM(K3:K18)</f>
        <v>44242442</v>
      </c>
      <c r="L19" s="91">
        <f>SUM(L3:L18)</f>
        <v>23151781.949999999</v>
      </c>
    </row>
    <row r="20" spans="1:12" ht="16" customHeight="1" x14ac:dyDescent="0.2">
      <c r="F20" s="136" t="s">
        <v>778</v>
      </c>
      <c r="G20" s="137"/>
      <c r="H20" s="92"/>
      <c r="I20" s="92"/>
      <c r="J20" s="93"/>
      <c r="K20" s="138" t="s">
        <v>783</v>
      </c>
      <c r="L20" s="140" t="s">
        <v>791</v>
      </c>
    </row>
    <row r="21" spans="1:12" x14ac:dyDescent="0.2">
      <c r="A21" s="94" t="s">
        <v>721</v>
      </c>
      <c r="B21" s="95">
        <v>16</v>
      </c>
      <c r="F21" s="96"/>
      <c r="G21" s="96"/>
      <c r="H21" s="92"/>
      <c r="I21" s="92"/>
      <c r="J21" s="93"/>
      <c r="K21" s="139"/>
      <c r="L21" s="132"/>
    </row>
    <row r="22" spans="1:12" x14ac:dyDescent="0.2">
      <c r="F22" s="96"/>
      <c r="G22" s="96"/>
      <c r="H22" s="92"/>
      <c r="I22" s="92"/>
      <c r="J22" s="93"/>
      <c r="K22" s="97"/>
      <c r="L22" s="132"/>
    </row>
    <row r="23" spans="1:12" x14ac:dyDescent="0.2">
      <c r="F23" s="96"/>
      <c r="G23" s="96"/>
      <c r="H23" s="92"/>
      <c r="I23" s="92"/>
      <c r="J23" s="93"/>
      <c r="K23" s="97"/>
      <c r="L23" s="132"/>
    </row>
    <row r="24" spans="1:12" ht="16" customHeight="1" x14ac:dyDescent="0.2">
      <c r="A24" s="152" t="s">
        <v>804</v>
      </c>
      <c r="L24" s="132" t="s">
        <v>793</v>
      </c>
    </row>
    <row r="25" spans="1:12" x14ac:dyDescent="0.2">
      <c r="A25" s="152" t="s">
        <v>806</v>
      </c>
      <c r="L25" s="132"/>
    </row>
    <row r="26" spans="1:12" x14ac:dyDescent="0.2">
      <c r="L26" s="132"/>
    </row>
    <row r="27" spans="1:12" x14ac:dyDescent="0.2">
      <c r="L27" s="132"/>
    </row>
    <row r="28" spans="1:12" x14ac:dyDescent="0.2">
      <c r="L28" s="133"/>
    </row>
  </sheetData>
  <mergeCells count="10">
    <mergeCell ref="A1:A2"/>
    <mergeCell ref="B1:F1"/>
    <mergeCell ref="H1:J1"/>
    <mergeCell ref="G1:G2"/>
    <mergeCell ref="K1:K2"/>
    <mergeCell ref="L24:L28"/>
    <mergeCell ref="L1:L2"/>
    <mergeCell ref="F20:G20"/>
    <mergeCell ref="K20:K21"/>
    <mergeCell ref="L20:L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D726F-42B0-1745-A801-FBF52B8F27D8}">
  <dimension ref="A1:I580"/>
  <sheetViews>
    <sheetView workbookViewId="0">
      <selection activeCell="E33" sqref="E33"/>
    </sheetView>
  </sheetViews>
  <sheetFormatPr baseColWidth="10" defaultRowHeight="16" x14ac:dyDescent="0.2"/>
  <cols>
    <col min="1" max="1" width="50.5" style="5" customWidth="1"/>
    <col min="2" max="2" width="17.1640625" customWidth="1"/>
    <col min="3" max="3" width="16.83203125" bestFit="1" customWidth="1"/>
    <col min="4" max="4" width="15.33203125" style="3" customWidth="1"/>
    <col min="5" max="5" width="17.1640625" style="2" customWidth="1"/>
    <col min="6" max="6" width="12" style="4" customWidth="1"/>
    <col min="7" max="7" width="16.1640625" customWidth="1"/>
    <col min="8" max="8" width="18.5" style="2" customWidth="1"/>
    <col min="9" max="9" width="16.6640625" style="3" customWidth="1"/>
  </cols>
  <sheetData>
    <row r="1" spans="1:9" x14ac:dyDescent="0.2">
      <c r="A1" s="126" t="s">
        <v>145</v>
      </c>
      <c r="B1" s="127" t="s">
        <v>28</v>
      </c>
      <c r="C1" s="127" t="s">
        <v>77</v>
      </c>
      <c r="D1" s="128" t="s">
        <v>72</v>
      </c>
      <c r="E1" s="129" t="s">
        <v>34</v>
      </c>
      <c r="F1" s="130" t="s">
        <v>83</v>
      </c>
      <c r="G1" s="12" t="s">
        <v>716</v>
      </c>
      <c r="H1" s="12" t="s">
        <v>718</v>
      </c>
      <c r="I1" s="131" t="s">
        <v>719</v>
      </c>
    </row>
    <row r="2" spans="1:9" x14ac:dyDescent="0.2">
      <c r="A2" s="100" t="s">
        <v>39</v>
      </c>
      <c r="B2" s="28" t="s">
        <v>0</v>
      </c>
      <c r="C2" s="28" t="s">
        <v>38</v>
      </c>
      <c r="D2" s="112">
        <v>650114</v>
      </c>
      <c r="E2" s="113">
        <v>0.17199999999999999</v>
      </c>
      <c r="F2" s="114">
        <v>3</v>
      </c>
      <c r="G2" s="6">
        <f>IF(ISBLANK(C2),0,1)</f>
        <v>1</v>
      </c>
      <c r="H2" s="6">
        <v>1</v>
      </c>
      <c r="I2" s="15">
        <f>D2*H2</f>
        <v>650114</v>
      </c>
    </row>
    <row r="3" spans="1:9" x14ac:dyDescent="0.2">
      <c r="A3" s="100" t="s">
        <v>40</v>
      </c>
      <c r="B3" s="28" t="s">
        <v>0</v>
      </c>
      <c r="C3" s="28" t="s">
        <v>81</v>
      </c>
      <c r="D3" s="112">
        <v>532193</v>
      </c>
      <c r="E3" s="113">
        <v>0.14080000000000001</v>
      </c>
      <c r="F3" s="114">
        <v>2</v>
      </c>
      <c r="G3" s="6">
        <f t="shared" ref="G3:G66" si="0">IF(ISBLANK(C3),0,1)</f>
        <v>1</v>
      </c>
      <c r="H3" s="6">
        <v>1</v>
      </c>
      <c r="I3" s="15">
        <f t="shared" ref="I3:I66" si="1">D3*H3</f>
        <v>532193</v>
      </c>
    </row>
    <row r="4" spans="1:9" x14ac:dyDescent="0.2">
      <c r="A4" s="100" t="s">
        <v>42</v>
      </c>
      <c r="B4" s="28" t="s">
        <v>0</v>
      </c>
      <c r="C4" s="28"/>
      <c r="D4" s="112">
        <v>39239</v>
      </c>
      <c r="E4" s="113">
        <v>1.04E-2</v>
      </c>
      <c r="F4" s="114">
        <v>0</v>
      </c>
      <c r="G4" s="6">
        <f t="shared" si="0"/>
        <v>0</v>
      </c>
      <c r="H4" s="6">
        <v>1</v>
      </c>
      <c r="I4" s="15">
        <f t="shared" si="1"/>
        <v>39239</v>
      </c>
    </row>
    <row r="5" spans="1:9" x14ac:dyDescent="0.2">
      <c r="A5" s="100" t="s">
        <v>76</v>
      </c>
      <c r="B5" s="28" t="s">
        <v>0</v>
      </c>
      <c r="C5" s="28" t="s">
        <v>82</v>
      </c>
      <c r="D5" s="112">
        <v>30087</v>
      </c>
      <c r="E5" s="113">
        <v>8.0000000000000002E-3</v>
      </c>
      <c r="F5" s="114">
        <v>0</v>
      </c>
      <c r="G5" s="6">
        <f t="shared" si="0"/>
        <v>1</v>
      </c>
      <c r="H5" s="6">
        <v>1</v>
      </c>
      <c r="I5" s="15">
        <f t="shared" si="1"/>
        <v>30087</v>
      </c>
    </row>
    <row r="6" spans="1:9" x14ac:dyDescent="0.2">
      <c r="A6" s="100" t="s">
        <v>41</v>
      </c>
      <c r="B6" s="28" t="s">
        <v>0</v>
      </c>
      <c r="C6" s="28" t="s">
        <v>66</v>
      </c>
      <c r="D6" s="112">
        <v>319024</v>
      </c>
      <c r="E6" s="113">
        <v>8.4399999999999989E-2</v>
      </c>
      <c r="F6" s="114">
        <v>1</v>
      </c>
      <c r="G6" s="6">
        <f t="shared" si="0"/>
        <v>1</v>
      </c>
      <c r="H6" s="6">
        <v>1</v>
      </c>
      <c r="I6" s="15">
        <f t="shared" si="1"/>
        <v>319024</v>
      </c>
    </row>
    <row r="7" spans="1:9" x14ac:dyDescent="0.2">
      <c r="A7" s="100" t="s">
        <v>36</v>
      </c>
      <c r="B7" s="28" t="s">
        <v>0</v>
      </c>
      <c r="C7" s="28" t="s">
        <v>35</v>
      </c>
      <c r="D7" s="112">
        <v>1305956</v>
      </c>
      <c r="E7" s="113">
        <v>0.34549999999999997</v>
      </c>
      <c r="F7" s="114">
        <v>7</v>
      </c>
      <c r="G7" s="6">
        <f t="shared" si="0"/>
        <v>1</v>
      </c>
      <c r="H7" s="6">
        <v>1</v>
      </c>
      <c r="I7" s="15">
        <f t="shared" si="1"/>
        <v>1305956</v>
      </c>
    </row>
    <row r="8" spans="1:9" x14ac:dyDescent="0.2">
      <c r="A8" s="100" t="s">
        <v>37</v>
      </c>
      <c r="B8" s="28" t="s">
        <v>0</v>
      </c>
      <c r="C8" s="28" t="s">
        <v>80</v>
      </c>
      <c r="D8" s="112">
        <v>903151</v>
      </c>
      <c r="E8" s="113">
        <v>0.2389</v>
      </c>
      <c r="F8" s="114">
        <v>5</v>
      </c>
      <c r="G8" s="6">
        <f t="shared" si="0"/>
        <v>1</v>
      </c>
      <c r="H8" s="6">
        <v>1</v>
      </c>
      <c r="I8" s="15">
        <f t="shared" si="1"/>
        <v>903151</v>
      </c>
    </row>
    <row r="9" spans="1:9" x14ac:dyDescent="0.2">
      <c r="A9" s="101" t="s">
        <v>45</v>
      </c>
      <c r="B9" s="28" t="s">
        <v>1</v>
      </c>
      <c r="C9" s="28" t="s">
        <v>35</v>
      </c>
      <c r="D9" s="112">
        <v>617651</v>
      </c>
      <c r="E9" s="115">
        <v>9.1700000000000004E-2</v>
      </c>
      <c r="F9" s="114">
        <v>2</v>
      </c>
      <c r="G9" s="6">
        <f t="shared" si="0"/>
        <v>1</v>
      </c>
      <c r="H9" s="6">
        <v>1</v>
      </c>
      <c r="I9" s="15">
        <f t="shared" si="1"/>
        <v>617651</v>
      </c>
    </row>
    <row r="10" spans="1:9" x14ac:dyDescent="0.2">
      <c r="A10" s="101" t="s">
        <v>86</v>
      </c>
      <c r="B10" s="28" t="s">
        <v>1</v>
      </c>
      <c r="C10" s="28" t="s">
        <v>35</v>
      </c>
      <c r="D10" s="112">
        <v>232325</v>
      </c>
      <c r="E10" s="115">
        <v>3.4500000000000003E-2</v>
      </c>
      <c r="F10" s="114">
        <v>2</v>
      </c>
      <c r="G10" s="6">
        <f t="shared" si="0"/>
        <v>1</v>
      </c>
      <c r="H10" s="6">
        <v>1</v>
      </c>
      <c r="I10" s="15">
        <f t="shared" si="1"/>
        <v>232325</v>
      </c>
    </row>
    <row r="11" spans="1:9" x14ac:dyDescent="0.2">
      <c r="A11" s="101" t="s">
        <v>48</v>
      </c>
      <c r="B11" s="28" t="s">
        <v>1</v>
      </c>
      <c r="C11" s="28"/>
      <c r="D11" s="112">
        <v>144555</v>
      </c>
      <c r="E11" s="115">
        <v>2.1499999999999998E-2</v>
      </c>
      <c r="F11" s="114">
        <v>0</v>
      </c>
      <c r="G11" s="6">
        <f t="shared" si="0"/>
        <v>0</v>
      </c>
      <c r="H11" s="6">
        <v>1</v>
      </c>
      <c r="I11" s="15">
        <f t="shared" si="1"/>
        <v>144555</v>
      </c>
    </row>
    <row r="12" spans="1:9" x14ac:dyDescent="0.2">
      <c r="A12" s="101" t="s">
        <v>94</v>
      </c>
      <c r="B12" s="28" t="s">
        <v>1</v>
      </c>
      <c r="C12" s="28" t="s">
        <v>679</v>
      </c>
      <c r="D12" s="112">
        <v>606</v>
      </c>
      <c r="E12" s="115">
        <v>1E-4</v>
      </c>
      <c r="F12" s="114">
        <v>0</v>
      </c>
      <c r="G12" s="6">
        <f t="shared" si="0"/>
        <v>1</v>
      </c>
      <c r="H12" s="6">
        <v>1</v>
      </c>
      <c r="I12" s="15">
        <f t="shared" si="1"/>
        <v>606</v>
      </c>
    </row>
    <row r="13" spans="1:9" x14ac:dyDescent="0.2">
      <c r="A13" s="101" t="s">
        <v>46</v>
      </c>
      <c r="B13" s="28" t="s">
        <v>1</v>
      </c>
      <c r="C13" s="28" t="s">
        <v>81</v>
      </c>
      <c r="D13" s="112">
        <v>492330</v>
      </c>
      <c r="E13" s="115">
        <v>7.3099999999999998E-2</v>
      </c>
      <c r="F13" s="114">
        <v>2</v>
      </c>
      <c r="G13" s="6">
        <f t="shared" si="0"/>
        <v>1</v>
      </c>
      <c r="H13" s="6">
        <v>1</v>
      </c>
      <c r="I13" s="15">
        <f t="shared" si="1"/>
        <v>492330</v>
      </c>
    </row>
    <row r="14" spans="1:9" x14ac:dyDescent="0.2">
      <c r="A14" s="101" t="s">
        <v>92</v>
      </c>
      <c r="B14" s="28" t="s">
        <v>1</v>
      </c>
      <c r="C14" s="28" t="s">
        <v>81</v>
      </c>
      <c r="D14" s="112">
        <v>525908</v>
      </c>
      <c r="E14" s="115">
        <v>7.8100000000000003E-2</v>
      </c>
      <c r="F14" s="114">
        <v>1</v>
      </c>
      <c r="G14" s="6">
        <f t="shared" si="0"/>
        <v>1</v>
      </c>
      <c r="H14" s="6">
        <v>1</v>
      </c>
      <c r="I14" s="15">
        <f t="shared" si="1"/>
        <v>525908</v>
      </c>
    </row>
    <row r="15" spans="1:9" x14ac:dyDescent="0.2">
      <c r="A15" s="101" t="s">
        <v>87</v>
      </c>
      <c r="B15" s="28" t="s">
        <v>1</v>
      </c>
      <c r="C15" s="28" t="s">
        <v>66</v>
      </c>
      <c r="D15" s="112">
        <v>475338</v>
      </c>
      <c r="E15" s="115">
        <v>7.0599999999999996E-2</v>
      </c>
      <c r="F15" s="114">
        <v>2</v>
      </c>
      <c r="G15" s="6">
        <f t="shared" si="0"/>
        <v>1</v>
      </c>
      <c r="H15" s="6">
        <v>1</v>
      </c>
      <c r="I15" s="15">
        <f t="shared" si="1"/>
        <v>475338</v>
      </c>
    </row>
    <row r="16" spans="1:9" x14ac:dyDescent="0.2">
      <c r="A16" s="101" t="s">
        <v>44</v>
      </c>
      <c r="B16" s="28" t="s">
        <v>1</v>
      </c>
      <c r="C16" s="28" t="s">
        <v>62</v>
      </c>
      <c r="D16" s="112">
        <v>954048</v>
      </c>
      <c r="E16" s="115">
        <v>0.14169999999999999</v>
      </c>
      <c r="F16" s="114">
        <v>3</v>
      </c>
      <c r="G16" s="6">
        <f t="shared" si="0"/>
        <v>1</v>
      </c>
      <c r="H16" s="6">
        <v>1</v>
      </c>
      <c r="I16" s="15">
        <f t="shared" si="1"/>
        <v>954048</v>
      </c>
    </row>
    <row r="17" spans="1:9" x14ac:dyDescent="0.2">
      <c r="A17" s="101" t="s">
        <v>85</v>
      </c>
      <c r="B17" s="28" t="s">
        <v>1</v>
      </c>
      <c r="C17" s="28" t="s">
        <v>66</v>
      </c>
      <c r="D17" s="112">
        <v>678051</v>
      </c>
      <c r="E17" s="115">
        <v>0.1007</v>
      </c>
      <c r="F17" s="114">
        <v>2</v>
      </c>
      <c r="G17" s="6">
        <f t="shared" si="0"/>
        <v>1</v>
      </c>
      <c r="H17" s="6">
        <v>1</v>
      </c>
      <c r="I17" s="15">
        <f t="shared" si="1"/>
        <v>678051</v>
      </c>
    </row>
    <row r="18" spans="1:9" x14ac:dyDescent="0.2">
      <c r="A18" s="101" t="s">
        <v>88</v>
      </c>
      <c r="B18" s="28" t="s">
        <v>1</v>
      </c>
      <c r="C18" s="28"/>
      <c r="D18" s="112">
        <v>113793</v>
      </c>
      <c r="E18" s="115">
        <v>1.6899999999999998E-2</v>
      </c>
      <c r="F18" s="114">
        <v>0</v>
      </c>
      <c r="G18" s="6">
        <f t="shared" si="0"/>
        <v>0</v>
      </c>
      <c r="H18" s="6">
        <v>1</v>
      </c>
      <c r="I18" s="15">
        <f t="shared" si="1"/>
        <v>113793</v>
      </c>
    </row>
    <row r="19" spans="1:9" x14ac:dyDescent="0.2">
      <c r="A19" s="101" t="s">
        <v>50</v>
      </c>
      <c r="B19" s="28" t="s">
        <v>1</v>
      </c>
      <c r="C19" s="28"/>
      <c r="D19" s="112">
        <v>5360</v>
      </c>
      <c r="E19" s="115">
        <v>8.0000000000000004E-4</v>
      </c>
      <c r="F19" s="114">
        <v>0</v>
      </c>
      <c r="G19" s="6">
        <f t="shared" si="0"/>
        <v>0</v>
      </c>
      <c r="H19" s="6">
        <v>1</v>
      </c>
      <c r="I19" s="15">
        <f t="shared" si="1"/>
        <v>5360</v>
      </c>
    </row>
    <row r="20" spans="1:9" x14ac:dyDescent="0.2">
      <c r="A20" s="101" t="s">
        <v>93</v>
      </c>
      <c r="B20" s="28" t="s">
        <v>1</v>
      </c>
      <c r="C20" s="28" t="s">
        <v>80</v>
      </c>
      <c r="D20" s="112">
        <v>655812</v>
      </c>
      <c r="E20" s="115">
        <v>9.74E-2</v>
      </c>
      <c r="F20" s="114">
        <v>2</v>
      </c>
      <c r="G20" s="6">
        <f t="shared" si="0"/>
        <v>1</v>
      </c>
      <c r="H20" s="6">
        <v>1</v>
      </c>
      <c r="I20" s="15">
        <f t="shared" si="1"/>
        <v>655812</v>
      </c>
    </row>
    <row r="21" spans="1:9" x14ac:dyDescent="0.2">
      <c r="A21" s="101" t="s">
        <v>90</v>
      </c>
      <c r="B21" s="28" t="s">
        <v>1</v>
      </c>
      <c r="C21" s="28"/>
      <c r="D21" s="112">
        <v>355883</v>
      </c>
      <c r="E21" s="115">
        <v>5.2900000000000003E-2</v>
      </c>
      <c r="F21" s="114">
        <v>1</v>
      </c>
      <c r="G21" s="6">
        <f t="shared" si="0"/>
        <v>0</v>
      </c>
      <c r="H21" s="6">
        <v>1</v>
      </c>
      <c r="I21" s="15">
        <f t="shared" si="1"/>
        <v>355883</v>
      </c>
    </row>
    <row r="22" spans="1:9" x14ac:dyDescent="0.2">
      <c r="A22" s="101" t="s">
        <v>91</v>
      </c>
      <c r="B22" s="28" t="s">
        <v>1</v>
      </c>
      <c r="C22" s="28"/>
      <c r="D22" s="112">
        <v>210391</v>
      </c>
      <c r="E22" s="115">
        <v>3.1300000000000001E-2</v>
      </c>
      <c r="F22" s="114">
        <v>0</v>
      </c>
      <c r="G22" s="6">
        <f t="shared" si="0"/>
        <v>0</v>
      </c>
      <c r="H22" s="6">
        <v>1</v>
      </c>
      <c r="I22" s="15">
        <f t="shared" si="1"/>
        <v>210391</v>
      </c>
    </row>
    <row r="23" spans="1:9" x14ac:dyDescent="0.2">
      <c r="A23" s="101" t="s">
        <v>47</v>
      </c>
      <c r="B23" s="28" t="s">
        <v>1</v>
      </c>
      <c r="C23" s="28" t="s">
        <v>80</v>
      </c>
      <c r="D23" s="112">
        <v>434002</v>
      </c>
      <c r="E23" s="115">
        <v>6.4500000000000002E-2</v>
      </c>
      <c r="F23" s="114">
        <v>1</v>
      </c>
      <c r="G23" s="6">
        <f t="shared" si="0"/>
        <v>1</v>
      </c>
      <c r="H23" s="6">
        <v>1</v>
      </c>
      <c r="I23" s="15">
        <f t="shared" si="1"/>
        <v>434002</v>
      </c>
    </row>
    <row r="24" spans="1:9" x14ac:dyDescent="0.2">
      <c r="A24" s="101" t="s">
        <v>84</v>
      </c>
      <c r="B24" s="28" t="s">
        <v>1</v>
      </c>
      <c r="C24" s="28"/>
      <c r="D24" s="112">
        <v>4550</v>
      </c>
      <c r="E24" s="115">
        <v>6.9999999999999999E-4</v>
      </c>
      <c r="F24" s="114">
        <v>0</v>
      </c>
      <c r="G24" s="6">
        <f t="shared" si="0"/>
        <v>0</v>
      </c>
      <c r="H24" s="6">
        <v>1</v>
      </c>
      <c r="I24" s="15">
        <f t="shared" si="1"/>
        <v>4550</v>
      </c>
    </row>
    <row r="25" spans="1:9" x14ac:dyDescent="0.2">
      <c r="A25" s="101" t="s">
        <v>89</v>
      </c>
      <c r="B25" s="28" t="s">
        <v>1</v>
      </c>
      <c r="C25" s="28" t="s">
        <v>38</v>
      </c>
      <c r="D25" s="112">
        <v>811169</v>
      </c>
      <c r="E25" s="115">
        <v>0.1205</v>
      </c>
      <c r="F25" s="114">
        <v>3</v>
      </c>
      <c r="G25" s="6">
        <f t="shared" si="0"/>
        <v>1</v>
      </c>
      <c r="H25" s="6">
        <v>1</v>
      </c>
      <c r="I25" s="15">
        <f t="shared" si="1"/>
        <v>811169</v>
      </c>
    </row>
    <row r="26" spans="1:9" x14ac:dyDescent="0.2">
      <c r="A26" s="101" t="s">
        <v>64</v>
      </c>
      <c r="B26" s="28" t="s">
        <v>1</v>
      </c>
      <c r="C26" s="28" t="s">
        <v>64</v>
      </c>
      <c r="D26" s="116">
        <v>20385</v>
      </c>
      <c r="E26" s="115">
        <v>3.0000000000000001E-3</v>
      </c>
      <c r="F26" s="117">
        <v>0</v>
      </c>
      <c r="G26" s="6">
        <f t="shared" si="0"/>
        <v>1</v>
      </c>
      <c r="H26" s="6">
        <v>1</v>
      </c>
      <c r="I26" s="15">
        <f t="shared" si="1"/>
        <v>20385</v>
      </c>
    </row>
    <row r="27" spans="1:9" x14ac:dyDescent="0.2">
      <c r="A27" s="102" t="s">
        <v>120</v>
      </c>
      <c r="B27" s="28" t="s">
        <v>2</v>
      </c>
      <c r="C27" s="28"/>
      <c r="D27" s="112">
        <v>20906</v>
      </c>
      <c r="E27" s="118" t="s">
        <v>121</v>
      </c>
      <c r="F27" s="117">
        <v>0</v>
      </c>
      <c r="G27" s="6">
        <f t="shared" si="0"/>
        <v>0</v>
      </c>
      <c r="H27" s="6">
        <v>1</v>
      </c>
      <c r="I27" s="15">
        <f t="shared" si="1"/>
        <v>20906</v>
      </c>
    </row>
    <row r="28" spans="1:9" x14ac:dyDescent="0.2">
      <c r="A28" s="102" t="s">
        <v>128</v>
      </c>
      <c r="B28" s="28" t="s">
        <v>2</v>
      </c>
      <c r="C28" s="28" t="s">
        <v>80</v>
      </c>
      <c r="D28" s="112">
        <v>474160</v>
      </c>
      <c r="E28" s="118" t="s">
        <v>129</v>
      </c>
      <c r="F28" s="117">
        <v>5</v>
      </c>
      <c r="G28" s="6">
        <f t="shared" si="0"/>
        <v>1</v>
      </c>
      <c r="H28" s="6">
        <v>1</v>
      </c>
      <c r="I28" s="15">
        <f t="shared" si="1"/>
        <v>474160</v>
      </c>
    </row>
    <row r="29" spans="1:9" x14ac:dyDescent="0.2">
      <c r="A29" s="102" t="s">
        <v>135</v>
      </c>
      <c r="B29" s="28" t="s">
        <v>2</v>
      </c>
      <c r="C29" s="28"/>
      <c r="D29" s="112">
        <v>2370</v>
      </c>
      <c r="E29" s="118" t="s">
        <v>127</v>
      </c>
      <c r="F29" s="117">
        <v>0</v>
      </c>
      <c r="G29" s="6">
        <f t="shared" si="0"/>
        <v>0</v>
      </c>
      <c r="H29" s="6">
        <v>1</v>
      </c>
      <c r="I29" s="15">
        <f t="shared" si="1"/>
        <v>2370</v>
      </c>
    </row>
    <row r="30" spans="1:9" x14ac:dyDescent="0.2">
      <c r="A30" s="102" t="s">
        <v>118</v>
      </c>
      <c r="B30" s="28" t="s">
        <v>2</v>
      </c>
      <c r="C30" s="28" t="s">
        <v>35</v>
      </c>
      <c r="D30" s="112">
        <v>118484</v>
      </c>
      <c r="E30" s="118" t="s">
        <v>119</v>
      </c>
      <c r="F30" s="117">
        <v>1</v>
      </c>
      <c r="G30" s="6">
        <f t="shared" si="0"/>
        <v>1</v>
      </c>
      <c r="H30" s="6">
        <v>1</v>
      </c>
      <c r="I30" s="15">
        <f t="shared" si="1"/>
        <v>118484</v>
      </c>
    </row>
    <row r="31" spans="1:9" x14ac:dyDescent="0.2">
      <c r="A31" s="102" t="s">
        <v>126</v>
      </c>
      <c r="B31" s="28" t="s">
        <v>2</v>
      </c>
      <c r="C31" s="28"/>
      <c r="D31" s="112">
        <v>2425</v>
      </c>
      <c r="E31" s="118" t="s">
        <v>127</v>
      </c>
      <c r="F31" s="117">
        <v>0</v>
      </c>
      <c r="G31" s="6">
        <f t="shared" si="0"/>
        <v>0</v>
      </c>
      <c r="H31" s="6">
        <v>1</v>
      </c>
      <c r="I31" s="15">
        <f t="shared" si="1"/>
        <v>2425</v>
      </c>
    </row>
    <row r="32" spans="1:9" x14ac:dyDescent="0.2">
      <c r="A32" s="102" t="s">
        <v>110</v>
      </c>
      <c r="B32" s="28" t="s">
        <v>2</v>
      </c>
      <c r="C32" s="28"/>
      <c r="D32" s="112">
        <v>1855</v>
      </c>
      <c r="E32" s="118" t="s">
        <v>111</v>
      </c>
      <c r="F32" s="117">
        <v>0</v>
      </c>
      <c r="G32" s="6">
        <f t="shared" si="0"/>
        <v>0</v>
      </c>
      <c r="H32" s="6">
        <v>1</v>
      </c>
      <c r="I32" s="15">
        <f t="shared" si="1"/>
        <v>1855</v>
      </c>
    </row>
    <row r="33" spans="1:9" x14ac:dyDescent="0.2">
      <c r="A33" s="102" t="s">
        <v>114</v>
      </c>
      <c r="B33" s="28" t="s">
        <v>2</v>
      </c>
      <c r="C33" s="28"/>
      <c r="D33" s="112">
        <v>30310</v>
      </c>
      <c r="E33" s="118" t="s">
        <v>115</v>
      </c>
      <c r="F33" s="117">
        <v>0</v>
      </c>
      <c r="G33" s="6">
        <f t="shared" si="0"/>
        <v>0</v>
      </c>
      <c r="H33" s="6">
        <v>1</v>
      </c>
      <c r="I33" s="15">
        <f t="shared" si="1"/>
        <v>30310</v>
      </c>
    </row>
    <row r="34" spans="1:9" x14ac:dyDescent="0.2">
      <c r="A34" s="102" t="s">
        <v>140</v>
      </c>
      <c r="B34" s="28" t="s">
        <v>2</v>
      </c>
      <c r="C34" s="28"/>
      <c r="D34" s="112">
        <v>3548</v>
      </c>
      <c r="E34" s="118" t="s">
        <v>105</v>
      </c>
      <c r="F34" s="117">
        <v>0</v>
      </c>
      <c r="G34" s="6">
        <f t="shared" si="0"/>
        <v>0</v>
      </c>
      <c r="H34" s="6">
        <v>1</v>
      </c>
      <c r="I34" s="15">
        <f t="shared" si="1"/>
        <v>3548</v>
      </c>
    </row>
    <row r="35" spans="1:9" x14ac:dyDescent="0.2">
      <c r="A35" s="102" t="s">
        <v>122</v>
      </c>
      <c r="B35" s="28" t="s">
        <v>2</v>
      </c>
      <c r="C35" s="28"/>
      <c r="D35" s="112">
        <v>22992</v>
      </c>
      <c r="E35" s="118" t="s">
        <v>123</v>
      </c>
      <c r="F35" s="117">
        <v>0</v>
      </c>
      <c r="G35" s="6">
        <f t="shared" si="0"/>
        <v>0</v>
      </c>
      <c r="H35" s="6">
        <v>1</v>
      </c>
      <c r="I35" s="15">
        <f t="shared" si="1"/>
        <v>22992</v>
      </c>
    </row>
    <row r="36" spans="1:9" x14ac:dyDescent="0.2">
      <c r="A36" s="102" t="s">
        <v>106</v>
      </c>
      <c r="B36" s="28" t="s">
        <v>2</v>
      </c>
      <c r="C36" s="28"/>
      <c r="D36" s="112">
        <v>4222</v>
      </c>
      <c r="E36" s="118" t="s">
        <v>107</v>
      </c>
      <c r="F36" s="117">
        <v>0</v>
      </c>
      <c r="G36" s="6">
        <f t="shared" si="0"/>
        <v>0</v>
      </c>
      <c r="H36" s="6">
        <v>1</v>
      </c>
      <c r="I36" s="15">
        <f t="shared" si="1"/>
        <v>4222</v>
      </c>
    </row>
    <row r="37" spans="1:9" x14ac:dyDescent="0.2">
      <c r="A37" s="102" t="s">
        <v>101</v>
      </c>
      <c r="B37" s="28" t="s">
        <v>2</v>
      </c>
      <c r="C37" s="28"/>
      <c r="D37" s="112">
        <v>9320</v>
      </c>
      <c r="E37" s="118" t="s">
        <v>102</v>
      </c>
      <c r="F37" s="117">
        <v>0</v>
      </c>
      <c r="G37" s="6">
        <f t="shared" si="0"/>
        <v>0</v>
      </c>
      <c r="H37" s="6">
        <v>1</v>
      </c>
      <c r="I37" s="15">
        <f t="shared" si="1"/>
        <v>9320</v>
      </c>
    </row>
    <row r="38" spans="1:9" x14ac:dyDescent="0.2">
      <c r="A38" s="102" t="s">
        <v>108</v>
      </c>
      <c r="B38" s="28" t="s">
        <v>2</v>
      </c>
      <c r="C38" s="28"/>
      <c r="D38" s="112">
        <v>2925</v>
      </c>
      <c r="E38" s="118" t="s">
        <v>109</v>
      </c>
      <c r="F38" s="117">
        <v>0</v>
      </c>
      <c r="G38" s="6">
        <f t="shared" si="0"/>
        <v>0</v>
      </c>
      <c r="H38" s="6">
        <v>1</v>
      </c>
      <c r="I38" s="15">
        <f t="shared" si="1"/>
        <v>2925</v>
      </c>
    </row>
    <row r="39" spans="1:9" x14ac:dyDescent="0.2">
      <c r="A39" s="102" t="s">
        <v>112</v>
      </c>
      <c r="B39" s="28" t="s">
        <v>2</v>
      </c>
      <c r="C39" s="28"/>
      <c r="D39" s="112">
        <v>16759</v>
      </c>
      <c r="E39" s="118" t="s">
        <v>113</v>
      </c>
      <c r="F39" s="117">
        <v>0</v>
      </c>
      <c r="G39" s="6">
        <f t="shared" si="0"/>
        <v>0</v>
      </c>
      <c r="H39" s="6">
        <v>1</v>
      </c>
      <c r="I39" s="15">
        <f t="shared" si="1"/>
        <v>16759</v>
      </c>
    </row>
    <row r="40" spans="1:9" x14ac:dyDescent="0.2">
      <c r="A40" s="102" t="s">
        <v>138</v>
      </c>
      <c r="B40" s="28" t="s">
        <v>2</v>
      </c>
      <c r="C40" s="28"/>
      <c r="D40" s="112">
        <v>4141</v>
      </c>
      <c r="E40" s="118" t="s">
        <v>139</v>
      </c>
      <c r="F40" s="117">
        <v>0</v>
      </c>
      <c r="G40" s="6">
        <f t="shared" si="0"/>
        <v>0</v>
      </c>
      <c r="H40" s="6">
        <v>1</v>
      </c>
      <c r="I40" s="15">
        <f t="shared" si="1"/>
        <v>4141</v>
      </c>
    </row>
    <row r="41" spans="1:9" x14ac:dyDescent="0.2">
      <c r="A41" s="102" t="s">
        <v>131</v>
      </c>
      <c r="B41" s="28" t="s">
        <v>2</v>
      </c>
      <c r="C41" s="28" t="s">
        <v>66</v>
      </c>
      <c r="D41" s="112">
        <v>323510</v>
      </c>
      <c r="E41" s="118" t="s">
        <v>132</v>
      </c>
      <c r="F41" s="117">
        <v>3</v>
      </c>
      <c r="G41" s="6">
        <f t="shared" si="0"/>
        <v>1</v>
      </c>
      <c r="H41" s="6">
        <v>1</v>
      </c>
      <c r="I41" s="15">
        <f t="shared" si="1"/>
        <v>323510</v>
      </c>
    </row>
    <row r="42" spans="1:9" x14ac:dyDescent="0.2">
      <c r="A42" s="102" t="s">
        <v>133</v>
      </c>
      <c r="B42" s="28" t="s">
        <v>2</v>
      </c>
      <c r="C42" s="28"/>
      <c r="D42" s="112">
        <v>3731</v>
      </c>
      <c r="E42" s="118" t="s">
        <v>134</v>
      </c>
      <c r="F42" s="117">
        <v>0</v>
      </c>
      <c r="G42" s="6">
        <f t="shared" si="0"/>
        <v>0</v>
      </c>
      <c r="H42" s="6">
        <v>1</v>
      </c>
      <c r="I42" s="15">
        <f t="shared" si="1"/>
        <v>3731</v>
      </c>
    </row>
    <row r="43" spans="1:9" x14ac:dyDescent="0.2">
      <c r="A43" s="102" t="s">
        <v>685</v>
      </c>
      <c r="B43" s="28" t="s">
        <v>2</v>
      </c>
      <c r="C43" s="28" t="s">
        <v>81</v>
      </c>
      <c r="D43" s="112">
        <v>6051</v>
      </c>
      <c r="E43" s="118" t="s">
        <v>103</v>
      </c>
      <c r="F43" s="117">
        <v>0</v>
      </c>
      <c r="G43" s="6">
        <f t="shared" si="0"/>
        <v>1</v>
      </c>
      <c r="H43" s="6">
        <v>1</v>
      </c>
      <c r="I43" s="15">
        <f t="shared" si="1"/>
        <v>6051</v>
      </c>
    </row>
    <row r="44" spans="1:9" x14ac:dyDescent="0.2">
      <c r="A44" s="102" t="s">
        <v>141</v>
      </c>
      <c r="B44" s="28" t="s">
        <v>2</v>
      </c>
      <c r="C44" s="28"/>
      <c r="D44" s="112">
        <v>3907</v>
      </c>
      <c r="E44" s="118" t="s">
        <v>142</v>
      </c>
      <c r="F44" s="117">
        <v>0</v>
      </c>
      <c r="G44" s="6">
        <f t="shared" si="0"/>
        <v>0</v>
      </c>
      <c r="H44" s="6">
        <v>1</v>
      </c>
      <c r="I44" s="15">
        <f t="shared" si="1"/>
        <v>3907</v>
      </c>
    </row>
    <row r="45" spans="1:9" x14ac:dyDescent="0.2">
      <c r="A45" s="102" t="s">
        <v>143</v>
      </c>
      <c r="B45" s="28" t="s">
        <v>2</v>
      </c>
      <c r="C45" s="28"/>
      <c r="D45" s="112">
        <v>20319</v>
      </c>
      <c r="E45" s="118" t="s">
        <v>144</v>
      </c>
      <c r="F45" s="117">
        <v>0</v>
      </c>
      <c r="G45" s="6">
        <f t="shared" si="0"/>
        <v>0</v>
      </c>
      <c r="H45" s="6">
        <v>1</v>
      </c>
      <c r="I45" s="15">
        <f t="shared" si="1"/>
        <v>20319</v>
      </c>
    </row>
    <row r="46" spans="1:9" x14ac:dyDescent="0.2">
      <c r="A46" s="102" t="s">
        <v>124</v>
      </c>
      <c r="B46" s="28" t="s">
        <v>2</v>
      </c>
      <c r="C46" s="28"/>
      <c r="D46" s="112">
        <v>7130</v>
      </c>
      <c r="E46" s="118" t="s">
        <v>125</v>
      </c>
      <c r="F46" s="117">
        <v>0</v>
      </c>
      <c r="G46" s="6">
        <f t="shared" si="0"/>
        <v>0</v>
      </c>
      <c r="H46" s="6">
        <v>1</v>
      </c>
      <c r="I46" s="15">
        <f t="shared" si="1"/>
        <v>7130</v>
      </c>
    </row>
    <row r="47" spans="1:9" x14ac:dyDescent="0.2">
      <c r="A47" s="102" t="s">
        <v>116</v>
      </c>
      <c r="B47" s="28" t="s">
        <v>2</v>
      </c>
      <c r="C47" s="28" t="s">
        <v>35</v>
      </c>
      <c r="D47" s="112">
        <v>607194</v>
      </c>
      <c r="E47" s="118" t="s">
        <v>117</v>
      </c>
      <c r="F47" s="117">
        <v>6</v>
      </c>
      <c r="G47" s="6">
        <f t="shared" si="0"/>
        <v>1</v>
      </c>
      <c r="H47" s="6">
        <v>1</v>
      </c>
      <c r="I47" s="15">
        <f t="shared" si="1"/>
        <v>607194</v>
      </c>
    </row>
    <row r="48" spans="1:9" x14ac:dyDescent="0.2">
      <c r="A48" s="102" t="s">
        <v>130</v>
      </c>
      <c r="B48" s="28" t="s">
        <v>2</v>
      </c>
      <c r="C48" s="28"/>
      <c r="D48" s="112">
        <v>6136</v>
      </c>
      <c r="E48" s="118" t="s">
        <v>103</v>
      </c>
      <c r="F48" s="117">
        <v>0</v>
      </c>
      <c r="G48" s="6">
        <f t="shared" si="0"/>
        <v>0</v>
      </c>
      <c r="H48" s="6">
        <v>1</v>
      </c>
      <c r="I48" s="15">
        <f t="shared" si="1"/>
        <v>6136</v>
      </c>
    </row>
    <row r="49" spans="1:9" x14ac:dyDescent="0.2">
      <c r="A49" s="102" t="s">
        <v>99</v>
      </c>
      <c r="B49" s="28" t="s">
        <v>2</v>
      </c>
      <c r="C49" s="28" t="s">
        <v>43</v>
      </c>
      <c r="D49" s="112">
        <v>143830</v>
      </c>
      <c r="E49" s="118" t="s">
        <v>100</v>
      </c>
      <c r="F49" s="117">
        <v>2</v>
      </c>
      <c r="G49" s="6">
        <f t="shared" si="0"/>
        <v>1</v>
      </c>
      <c r="H49" s="6">
        <v>1</v>
      </c>
      <c r="I49" s="15">
        <f t="shared" si="1"/>
        <v>143830</v>
      </c>
    </row>
    <row r="50" spans="1:9" x14ac:dyDescent="0.2">
      <c r="A50" s="102" t="s">
        <v>104</v>
      </c>
      <c r="B50" s="28" t="s">
        <v>2</v>
      </c>
      <c r="C50" s="28" t="s">
        <v>64</v>
      </c>
      <c r="D50" s="112">
        <v>3500</v>
      </c>
      <c r="E50" s="118" t="s">
        <v>105</v>
      </c>
      <c r="F50" s="117">
        <v>0</v>
      </c>
      <c r="G50" s="6">
        <f t="shared" si="0"/>
        <v>1</v>
      </c>
      <c r="H50" s="6">
        <v>1</v>
      </c>
      <c r="I50" s="15">
        <f t="shared" si="1"/>
        <v>3500</v>
      </c>
    </row>
    <row r="51" spans="1:9" x14ac:dyDescent="0.2">
      <c r="A51" s="102" t="s">
        <v>95</v>
      </c>
      <c r="B51" s="28" t="s">
        <v>2</v>
      </c>
      <c r="C51" s="28"/>
      <c r="D51" s="112">
        <v>22421</v>
      </c>
      <c r="E51" s="118" t="s">
        <v>96</v>
      </c>
      <c r="F51" s="117">
        <v>0</v>
      </c>
      <c r="G51" s="6">
        <f t="shared" si="0"/>
        <v>0</v>
      </c>
      <c r="H51" s="6">
        <v>1</v>
      </c>
      <c r="I51" s="15">
        <f t="shared" si="1"/>
        <v>22421</v>
      </c>
    </row>
    <row r="52" spans="1:9" x14ac:dyDescent="0.2">
      <c r="A52" s="102" t="s">
        <v>136</v>
      </c>
      <c r="B52" s="28" t="s">
        <v>2</v>
      </c>
      <c r="C52" s="28" t="s">
        <v>38</v>
      </c>
      <c r="D52" s="112">
        <v>70830</v>
      </c>
      <c r="E52" s="118" t="s">
        <v>137</v>
      </c>
      <c r="F52" s="117">
        <v>0</v>
      </c>
      <c r="G52" s="6">
        <f t="shared" si="0"/>
        <v>1</v>
      </c>
      <c r="H52" s="6">
        <v>1</v>
      </c>
      <c r="I52" s="15">
        <f t="shared" si="1"/>
        <v>70830</v>
      </c>
    </row>
    <row r="53" spans="1:9" x14ac:dyDescent="0.2">
      <c r="A53" s="102" t="s">
        <v>97</v>
      </c>
      <c r="B53" s="28" t="s">
        <v>2</v>
      </c>
      <c r="C53" s="28"/>
      <c r="D53" s="112">
        <v>21315</v>
      </c>
      <c r="E53" s="118" t="s">
        <v>98</v>
      </c>
      <c r="F53" s="117">
        <v>0</v>
      </c>
      <c r="G53" s="6">
        <f t="shared" si="0"/>
        <v>0</v>
      </c>
      <c r="H53" s="6">
        <v>1</v>
      </c>
      <c r="I53" s="15">
        <f t="shared" si="1"/>
        <v>21315</v>
      </c>
    </row>
    <row r="54" spans="1:9" x14ac:dyDescent="0.2">
      <c r="A54" s="103" t="s">
        <v>426</v>
      </c>
      <c r="B54" s="28" t="s">
        <v>3</v>
      </c>
      <c r="C54" s="28"/>
      <c r="D54" s="119">
        <v>21175</v>
      </c>
      <c r="E54" s="24">
        <v>1.9699999999999999E-2</v>
      </c>
      <c r="F54" s="114">
        <v>0</v>
      </c>
      <c r="G54" s="6">
        <f t="shared" si="0"/>
        <v>0</v>
      </c>
      <c r="H54" s="6">
        <v>1</v>
      </c>
      <c r="I54" s="15">
        <f t="shared" si="1"/>
        <v>21175</v>
      </c>
    </row>
    <row r="55" spans="1:9" x14ac:dyDescent="0.2">
      <c r="A55" s="103" t="s">
        <v>433</v>
      </c>
      <c r="B55" s="28" t="s">
        <v>3</v>
      </c>
      <c r="C55" s="28"/>
      <c r="D55" s="119">
        <v>4391</v>
      </c>
      <c r="E55" s="24">
        <v>4.0000000000000001E-3</v>
      </c>
      <c r="F55" s="114">
        <v>0</v>
      </c>
      <c r="G55" s="6">
        <f t="shared" si="0"/>
        <v>0</v>
      </c>
      <c r="H55" s="6">
        <v>1</v>
      </c>
      <c r="I55" s="15">
        <f t="shared" si="1"/>
        <v>4391</v>
      </c>
    </row>
    <row r="56" spans="1:9" x14ac:dyDescent="0.2">
      <c r="A56" s="103" t="s">
        <v>434</v>
      </c>
      <c r="B56" s="28" t="s">
        <v>3</v>
      </c>
      <c r="C56" s="28"/>
      <c r="D56" s="119">
        <v>3981</v>
      </c>
      <c r="E56" s="24">
        <v>3.7000000000000002E-3</v>
      </c>
      <c r="F56" s="114">
        <v>0</v>
      </c>
      <c r="G56" s="6">
        <f t="shared" si="0"/>
        <v>0</v>
      </c>
      <c r="H56" s="6">
        <v>1</v>
      </c>
      <c r="I56" s="15">
        <f t="shared" si="1"/>
        <v>3981</v>
      </c>
    </row>
    <row r="57" spans="1:9" x14ac:dyDescent="0.2">
      <c r="A57" s="103" t="s">
        <v>422</v>
      </c>
      <c r="B57" s="28" t="s">
        <v>3</v>
      </c>
      <c r="C57" s="28"/>
      <c r="D57" s="119">
        <v>46970</v>
      </c>
      <c r="E57" s="24">
        <v>4.3700000000000003E-2</v>
      </c>
      <c r="F57" s="114">
        <v>0</v>
      </c>
      <c r="G57" s="6">
        <f t="shared" si="0"/>
        <v>0</v>
      </c>
      <c r="H57" s="6">
        <v>1</v>
      </c>
      <c r="I57" s="15">
        <f t="shared" si="1"/>
        <v>46970</v>
      </c>
    </row>
    <row r="58" spans="1:9" x14ac:dyDescent="0.2">
      <c r="A58" s="103" t="s">
        <v>439</v>
      </c>
      <c r="B58" s="28" t="s">
        <v>3</v>
      </c>
      <c r="C58" s="28"/>
      <c r="D58" s="119">
        <v>2036</v>
      </c>
      <c r="E58" s="24">
        <v>1.8E-3</v>
      </c>
      <c r="F58" s="114">
        <v>0</v>
      </c>
      <c r="G58" s="6">
        <f t="shared" si="0"/>
        <v>0</v>
      </c>
      <c r="H58" s="6">
        <v>1</v>
      </c>
      <c r="I58" s="15">
        <f t="shared" si="1"/>
        <v>2036</v>
      </c>
    </row>
    <row r="59" spans="1:9" x14ac:dyDescent="0.2">
      <c r="A59" s="103" t="s">
        <v>416</v>
      </c>
      <c r="B59" s="28" t="s">
        <v>3</v>
      </c>
      <c r="C59" s="28" t="s">
        <v>688</v>
      </c>
      <c r="D59" s="119">
        <v>91546</v>
      </c>
      <c r="E59" s="24">
        <v>8.5199999999999998E-2</v>
      </c>
      <c r="F59" s="114">
        <v>1</v>
      </c>
      <c r="G59" s="6">
        <v>2</v>
      </c>
      <c r="H59" s="6">
        <v>1</v>
      </c>
      <c r="I59" s="15">
        <f t="shared" si="1"/>
        <v>91546</v>
      </c>
    </row>
    <row r="60" spans="1:9" x14ac:dyDescent="0.2">
      <c r="A60" s="103" t="s">
        <v>440</v>
      </c>
      <c r="B60" s="28" t="s">
        <v>3</v>
      </c>
      <c r="C60" s="28"/>
      <c r="D60" s="119">
        <v>1588</v>
      </c>
      <c r="E60" s="24">
        <v>1.4E-3</v>
      </c>
      <c r="F60" s="114">
        <v>0</v>
      </c>
      <c r="G60" s="6">
        <f t="shared" si="0"/>
        <v>0</v>
      </c>
      <c r="H60" s="6">
        <v>1</v>
      </c>
      <c r="I60" s="15">
        <f t="shared" si="1"/>
        <v>1588</v>
      </c>
    </row>
    <row r="61" spans="1:9" x14ac:dyDescent="0.2">
      <c r="A61" s="103" t="s">
        <v>432</v>
      </c>
      <c r="B61" s="28" t="s">
        <v>3</v>
      </c>
      <c r="C61" s="28"/>
      <c r="D61" s="119">
        <v>5610</v>
      </c>
      <c r="E61" s="24">
        <v>5.1999999999999998E-3</v>
      </c>
      <c r="F61" s="114">
        <v>0</v>
      </c>
      <c r="G61" s="6">
        <f t="shared" si="0"/>
        <v>0</v>
      </c>
      <c r="H61" s="6">
        <v>1</v>
      </c>
      <c r="I61" s="15">
        <f t="shared" si="1"/>
        <v>5610</v>
      </c>
    </row>
    <row r="62" spans="1:9" x14ac:dyDescent="0.2">
      <c r="A62" s="103" t="s">
        <v>414</v>
      </c>
      <c r="B62" s="28" t="s">
        <v>3</v>
      </c>
      <c r="C62" s="28" t="s">
        <v>35</v>
      </c>
      <c r="D62" s="119">
        <v>244076</v>
      </c>
      <c r="E62" s="24">
        <v>0.22720000000000001</v>
      </c>
      <c r="F62" s="114">
        <v>4</v>
      </c>
      <c r="G62" s="6">
        <f t="shared" si="0"/>
        <v>1</v>
      </c>
      <c r="H62" s="6">
        <v>1</v>
      </c>
      <c r="I62" s="15">
        <f t="shared" si="1"/>
        <v>244076</v>
      </c>
    </row>
    <row r="63" spans="1:9" x14ac:dyDescent="0.2">
      <c r="A63" s="103" t="s">
        <v>436</v>
      </c>
      <c r="B63" s="28" t="s">
        <v>3</v>
      </c>
      <c r="C63" s="28"/>
      <c r="D63" s="119">
        <v>3651</v>
      </c>
      <c r="E63" s="24">
        <v>3.3E-3</v>
      </c>
      <c r="F63" s="114">
        <v>0</v>
      </c>
      <c r="G63" s="6">
        <f t="shared" si="0"/>
        <v>0</v>
      </c>
      <c r="H63" s="6">
        <v>1</v>
      </c>
      <c r="I63" s="15">
        <f t="shared" si="1"/>
        <v>3651</v>
      </c>
    </row>
    <row r="64" spans="1:9" x14ac:dyDescent="0.2">
      <c r="A64" s="103" t="s">
        <v>424</v>
      </c>
      <c r="B64" s="28" t="s">
        <v>3</v>
      </c>
      <c r="C64" s="28" t="s">
        <v>66</v>
      </c>
      <c r="D64" s="119">
        <v>27958</v>
      </c>
      <c r="E64" s="24">
        <v>2.5999999999999999E-2</v>
      </c>
      <c r="F64" s="114">
        <v>0</v>
      </c>
      <c r="G64" s="6">
        <f t="shared" si="0"/>
        <v>1</v>
      </c>
      <c r="H64" s="6">
        <v>1</v>
      </c>
      <c r="I64" s="15">
        <f t="shared" si="1"/>
        <v>27958</v>
      </c>
    </row>
    <row r="65" spans="1:9" x14ac:dyDescent="0.2">
      <c r="A65" s="103" t="s">
        <v>431</v>
      </c>
      <c r="B65" s="28" t="s">
        <v>3</v>
      </c>
      <c r="C65" s="28" t="s">
        <v>66</v>
      </c>
      <c r="D65" s="119">
        <v>5876</v>
      </c>
      <c r="E65" s="24">
        <v>5.4000000000000003E-3</v>
      </c>
      <c r="F65" s="114">
        <v>0</v>
      </c>
      <c r="G65" s="6">
        <f t="shared" si="0"/>
        <v>1</v>
      </c>
      <c r="H65" s="6">
        <v>1</v>
      </c>
      <c r="I65" s="15">
        <f t="shared" si="1"/>
        <v>5876</v>
      </c>
    </row>
    <row r="66" spans="1:9" x14ac:dyDescent="0.2">
      <c r="A66" s="103" t="s">
        <v>445</v>
      </c>
      <c r="B66" s="28" t="s">
        <v>3</v>
      </c>
      <c r="C66" s="28"/>
      <c r="D66" s="119">
        <v>733</v>
      </c>
      <c r="E66" s="24">
        <v>5.9999999999999995E-4</v>
      </c>
      <c r="F66" s="114">
        <v>0</v>
      </c>
      <c r="G66" s="6">
        <f t="shared" si="0"/>
        <v>0</v>
      </c>
      <c r="H66" s="6">
        <v>1</v>
      </c>
      <c r="I66" s="15">
        <f t="shared" si="1"/>
        <v>733</v>
      </c>
    </row>
    <row r="67" spans="1:9" x14ac:dyDescent="0.2">
      <c r="A67" s="103" t="s">
        <v>419</v>
      </c>
      <c r="B67" s="28" t="s">
        <v>3</v>
      </c>
      <c r="C67" s="28" t="s">
        <v>66</v>
      </c>
      <c r="D67" s="119">
        <v>55829</v>
      </c>
      <c r="E67" s="24">
        <v>5.1900000000000002E-2</v>
      </c>
      <c r="F67" s="114">
        <v>1</v>
      </c>
      <c r="G67" s="6">
        <f t="shared" ref="G67:G130" si="2">IF(ISBLANK(C67),0,1)</f>
        <v>1</v>
      </c>
      <c r="H67" s="6">
        <v>1</v>
      </c>
      <c r="I67" s="15">
        <f t="shared" ref="I67:I130" si="3">D67*H67</f>
        <v>55829</v>
      </c>
    </row>
    <row r="68" spans="1:9" x14ac:dyDescent="0.2">
      <c r="A68" s="103" t="s">
        <v>417</v>
      </c>
      <c r="B68" s="28" t="s">
        <v>3</v>
      </c>
      <c r="C68" s="28"/>
      <c r="D68" s="119">
        <v>84765</v>
      </c>
      <c r="E68" s="24">
        <v>7.8899999999999998E-2</v>
      </c>
      <c r="F68" s="114">
        <v>1</v>
      </c>
      <c r="G68" s="6">
        <f t="shared" si="2"/>
        <v>0</v>
      </c>
      <c r="H68" s="6">
        <v>1</v>
      </c>
      <c r="I68" s="15">
        <f t="shared" si="3"/>
        <v>84765</v>
      </c>
    </row>
    <row r="69" spans="1:9" x14ac:dyDescent="0.2">
      <c r="A69" s="103" t="s">
        <v>421</v>
      </c>
      <c r="B69" s="28" t="s">
        <v>3</v>
      </c>
      <c r="C69" s="28"/>
      <c r="D69" s="119">
        <v>47358</v>
      </c>
      <c r="E69" s="24">
        <v>4.3999999999999997E-2</v>
      </c>
      <c r="F69" s="114">
        <v>0</v>
      </c>
      <c r="G69" s="6">
        <f t="shared" si="2"/>
        <v>0</v>
      </c>
      <c r="H69" s="6">
        <v>1</v>
      </c>
      <c r="I69" s="15">
        <f t="shared" si="3"/>
        <v>47358</v>
      </c>
    </row>
    <row r="70" spans="1:9" x14ac:dyDescent="0.2">
      <c r="A70" s="103" t="s">
        <v>441</v>
      </c>
      <c r="B70" s="28" t="s">
        <v>3</v>
      </c>
      <c r="C70" s="28"/>
      <c r="D70" s="119">
        <v>1168</v>
      </c>
      <c r="E70" s="24">
        <v>1E-3</v>
      </c>
      <c r="F70" s="114">
        <v>0</v>
      </c>
      <c r="G70" s="6">
        <f t="shared" si="2"/>
        <v>0</v>
      </c>
      <c r="H70" s="6">
        <v>1</v>
      </c>
      <c r="I70" s="15">
        <f t="shared" si="3"/>
        <v>1168</v>
      </c>
    </row>
    <row r="71" spans="1:9" x14ac:dyDescent="0.2">
      <c r="A71" s="103" t="s">
        <v>420</v>
      </c>
      <c r="B71" s="28" t="s">
        <v>3</v>
      </c>
      <c r="C71" s="28"/>
      <c r="D71" s="119">
        <v>50257</v>
      </c>
      <c r="E71" s="24">
        <v>4.6699999999999998E-2</v>
      </c>
      <c r="F71" s="114">
        <v>0</v>
      </c>
      <c r="G71" s="6">
        <f t="shared" si="2"/>
        <v>0</v>
      </c>
      <c r="H71" s="6">
        <v>1</v>
      </c>
      <c r="I71" s="15">
        <f t="shared" si="3"/>
        <v>50257</v>
      </c>
    </row>
    <row r="72" spans="1:9" x14ac:dyDescent="0.2">
      <c r="A72" s="103" t="s">
        <v>427</v>
      </c>
      <c r="B72" s="28" t="s">
        <v>3</v>
      </c>
      <c r="C72" s="28" t="s">
        <v>81</v>
      </c>
      <c r="D72" s="119">
        <v>19313</v>
      </c>
      <c r="E72" s="24">
        <v>1.7899999999999999E-2</v>
      </c>
      <c r="F72" s="114">
        <v>0</v>
      </c>
      <c r="G72" s="6">
        <f t="shared" si="2"/>
        <v>1</v>
      </c>
      <c r="H72" s="6">
        <v>1</v>
      </c>
      <c r="I72" s="15">
        <f t="shared" si="3"/>
        <v>19313</v>
      </c>
    </row>
    <row r="73" spans="1:9" x14ac:dyDescent="0.2">
      <c r="A73" s="103" t="s">
        <v>429</v>
      </c>
      <c r="B73" s="28" t="s">
        <v>3</v>
      </c>
      <c r="C73" s="28" t="s">
        <v>566</v>
      </c>
      <c r="D73" s="119">
        <v>9971</v>
      </c>
      <c r="E73" s="24">
        <v>9.1999999999999998E-3</v>
      </c>
      <c r="F73" s="114">
        <v>0</v>
      </c>
      <c r="G73" s="6">
        <f t="shared" si="2"/>
        <v>1</v>
      </c>
      <c r="H73" s="6">
        <v>1</v>
      </c>
      <c r="I73" s="15">
        <f t="shared" si="3"/>
        <v>9971</v>
      </c>
    </row>
    <row r="74" spans="1:9" x14ac:dyDescent="0.2">
      <c r="A74" s="103" t="s">
        <v>428</v>
      </c>
      <c r="B74" s="28" t="s">
        <v>3</v>
      </c>
      <c r="C74" s="28" t="s">
        <v>66</v>
      </c>
      <c r="D74" s="119">
        <v>15074</v>
      </c>
      <c r="E74" s="24">
        <v>1.4E-2</v>
      </c>
      <c r="F74" s="114">
        <v>0</v>
      </c>
      <c r="G74" s="6">
        <f t="shared" si="2"/>
        <v>1</v>
      </c>
      <c r="H74" s="6">
        <v>1</v>
      </c>
      <c r="I74" s="15">
        <f t="shared" si="3"/>
        <v>15074</v>
      </c>
    </row>
    <row r="75" spans="1:9" x14ac:dyDescent="0.2">
      <c r="A75" s="103" t="s">
        <v>438</v>
      </c>
      <c r="B75" s="28" t="s">
        <v>3</v>
      </c>
      <c r="C75" s="28"/>
      <c r="D75" s="119">
        <v>2581</v>
      </c>
      <c r="E75" s="24">
        <v>2.3999999999999998E-3</v>
      </c>
      <c r="F75" s="114">
        <v>0</v>
      </c>
      <c r="G75" s="6">
        <f t="shared" si="2"/>
        <v>0</v>
      </c>
      <c r="H75" s="6">
        <v>1</v>
      </c>
      <c r="I75" s="15">
        <f t="shared" si="3"/>
        <v>2581</v>
      </c>
    </row>
    <row r="76" spans="1:9" x14ac:dyDescent="0.2">
      <c r="A76" s="103" t="s">
        <v>437</v>
      </c>
      <c r="B76" s="28" t="s">
        <v>3</v>
      </c>
      <c r="C76" s="28" t="s">
        <v>680</v>
      </c>
      <c r="D76" s="119">
        <v>2622</v>
      </c>
      <c r="E76" s="24">
        <v>2.3999999999999998E-3</v>
      </c>
      <c r="F76" s="114">
        <v>0</v>
      </c>
      <c r="G76" s="6">
        <f t="shared" si="2"/>
        <v>1</v>
      </c>
      <c r="H76" s="6">
        <v>1</v>
      </c>
      <c r="I76" s="15">
        <f t="shared" si="3"/>
        <v>2622</v>
      </c>
    </row>
    <row r="77" spans="1:9" x14ac:dyDescent="0.2">
      <c r="A77" s="103" t="s">
        <v>423</v>
      </c>
      <c r="B77" s="28" t="s">
        <v>3</v>
      </c>
      <c r="C77" s="28"/>
      <c r="D77" s="119">
        <v>28597</v>
      </c>
      <c r="E77" s="24">
        <v>2.6599999999999999E-2</v>
      </c>
      <c r="F77" s="114">
        <v>0</v>
      </c>
      <c r="G77" s="6">
        <f t="shared" si="2"/>
        <v>0</v>
      </c>
      <c r="H77" s="6">
        <v>1</v>
      </c>
      <c r="I77" s="15">
        <f t="shared" si="3"/>
        <v>28597</v>
      </c>
    </row>
    <row r="78" spans="1:9" x14ac:dyDescent="0.2">
      <c r="A78" s="103" t="s">
        <v>446</v>
      </c>
      <c r="B78" s="28" t="s">
        <v>3</v>
      </c>
      <c r="C78" s="28"/>
      <c r="D78" s="119">
        <v>513</v>
      </c>
      <c r="E78" s="24">
        <v>4.0000000000000002E-4</v>
      </c>
      <c r="F78" s="114">
        <v>0</v>
      </c>
      <c r="G78" s="6">
        <f t="shared" si="2"/>
        <v>0</v>
      </c>
      <c r="H78" s="6">
        <v>1</v>
      </c>
      <c r="I78" s="15">
        <f t="shared" si="3"/>
        <v>513</v>
      </c>
    </row>
    <row r="79" spans="1:9" x14ac:dyDescent="0.2">
      <c r="A79" s="103" t="s">
        <v>443</v>
      </c>
      <c r="B79" s="28" t="s">
        <v>3</v>
      </c>
      <c r="C79" s="28"/>
      <c r="D79" s="119">
        <v>1021</v>
      </c>
      <c r="E79" s="24">
        <v>8.9999999999999998E-4</v>
      </c>
      <c r="F79" s="114">
        <v>0</v>
      </c>
      <c r="G79" s="6">
        <f t="shared" si="2"/>
        <v>0</v>
      </c>
      <c r="H79" s="6">
        <v>1</v>
      </c>
      <c r="I79" s="15">
        <f t="shared" si="3"/>
        <v>1021</v>
      </c>
    </row>
    <row r="80" spans="1:9" x14ac:dyDescent="0.2">
      <c r="A80" s="103" t="s">
        <v>435</v>
      </c>
      <c r="B80" s="28" t="s">
        <v>3</v>
      </c>
      <c r="C80" s="28"/>
      <c r="D80" s="119">
        <v>3683</v>
      </c>
      <c r="E80" s="24">
        <v>3.3999999999999998E-3</v>
      </c>
      <c r="F80" s="114">
        <v>0</v>
      </c>
      <c r="G80" s="6">
        <f t="shared" si="2"/>
        <v>0</v>
      </c>
      <c r="H80" s="6">
        <v>1</v>
      </c>
      <c r="I80" s="15">
        <f t="shared" si="3"/>
        <v>3683</v>
      </c>
    </row>
    <row r="81" spans="1:9" x14ac:dyDescent="0.2">
      <c r="A81" s="103" t="s">
        <v>415</v>
      </c>
      <c r="B81" s="28" t="s">
        <v>3</v>
      </c>
      <c r="C81" s="28" t="s">
        <v>80</v>
      </c>
      <c r="D81" s="119">
        <v>200976</v>
      </c>
      <c r="E81" s="24">
        <v>0.18709999999999999</v>
      </c>
      <c r="F81" s="114">
        <v>4</v>
      </c>
      <c r="G81" s="6">
        <f t="shared" si="2"/>
        <v>1</v>
      </c>
      <c r="H81" s="6">
        <v>1</v>
      </c>
      <c r="I81" s="15">
        <f t="shared" si="3"/>
        <v>200976</v>
      </c>
    </row>
    <row r="82" spans="1:9" x14ac:dyDescent="0.2">
      <c r="A82" s="103" t="s">
        <v>425</v>
      </c>
      <c r="B82" s="28" t="s">
        <v>3</v>
      </c>
      <c r="C82" s="28"/>
      <c r="D82" s="119">
        <v>21744</v>
      </c>
      <c r="E82" s="24">
        <v>2.0199999999999999E-2</v>
      </c>
      <c r="F82" s="114">
        <v>0</v>
      </c>
      <c r="G82" s="6">
        <f t="shared" si="2"/>
        <v>0</v>
      </c>
      <c r="H82" s="6">
        <v>1</v>
      </c>
      <c r="I82" s="15">
        <f t="shared" si="3"/>
        <v>21744</v>
      </c>
    </row>
    <row r="83" spans="1:9" x14ac:dyDescent="0.2">
      <c r="A83" s="103" t="s">
        <v>444</v>
      </c>
      <c r="B83" s="28" t="s">
        <v>3</v>
      </c>
      <c r="C83" s="28"/>
      <c r="D83" s="119">
        <v>944</v>
      </c>
      <c r="E83" s="24">
        <v>8.0000000000000004E-4</v>
      </c>
      <c r="F83" s="114">
        <v>0</v>
      </c>
      <c r="G83" s="6">
        <f t="shared" si="2"/>
        <v>0</v>
      </c>
      <c r="H83" s="6">
        <v>1</v>
      </c>
      <c r="I83" s="15">
        <f t="shared" si="3"/>
        <v>944</v>
      </c>
    </row>
    <row r="84" spans="1:9" x14ac:dyDescent="0.2">
      <c r="A84" s="103" t="s">
        <v>442</v>
      </c>
      <c r="B84" s="28" t="s">
        <v>3</v>
      </c>
      <c r="C84" s="28"/>
      <c r="D84" s="119">
        <v>1128</v>
      </c>
      <c r="E84" s="24">
        <v>1E-3</v>
      </c>
      <c r="F84" s="114">
        <v>0</v>
      </c>
      <c r="G84" s="6">
        <f t="shared" si="2"/>
        <v>0</v>
      </c>
      <c r="H84" s="6">
        <v>1</v>
      </c>
      <c r="I84" s="15">
        <f t="shared" si="3"/>
        <v>1128</v>
      </c>
    </row>
    <row r="85" spans="1:9" x14ac:dyDescent="0.2">
      <c r="A85" s="103" t="s">
        <v>430</v>
      </c>
      <c r="B85" s="28" t="s">
        <v>3</v>
      </c>
      <c r="C85" s="28"/>
      <c r="D85" s="119">
        <v>5972</v>
      </c>
      <c r="E85" s="24">
        <v>5.4999999999999997E-3</v>
      </c>
      <c r="F85" s="114">
        <v>0</v>
      </c>
      <c r="G85" s="6">
        <f t="shared" si="2"/>
        <v>0</v>
      </c>
      <c r="H85" s="6">
        <v>1</v>
      </c>
      <c r="I85" s="15">
        <f t="shared" si="3"/>
        <v>5972</v>
      </c>
    </row>
    <row r="86" spans="1:9" x14ac:dyDescent="0.2">
      <c r="A86" s="103" t="s">
        <v>418</v>
      </c>
      <c r="B86" s="28" t="s">
        <v>3</v>
      </c>
      <c r="C86" s="28"/>
      <c r="D86" s="119">
        <v>60847</v>
      </c>
      <c r="E86" s="24">
        <v>5.6599999999999998E-2</v>
      </c>
      <c r="F86" s="114">
        <v>1</v>
      </c>
      <c r="G86" s="6">
        <f t="shared" si="2"/>
        <v>0</v>
      </c>
      <c r="H86" s="6">
        <v>1</v>
      </c>
      <c r="I86" s="15">
        <f t="shared" si="3"/>
        <v>60847</v>
      </c>
    </row>
    <row r="87" spans="1:9" x14ac:dyDescent="0.2">
      <c r="A87" s="101" t="s">
        <v>150</v>
      </c>
      <c r="B87" s="28" t="s">
        <v>4</v>
      </c>
      <c r="C87" s="28" t="s">
        <v>82</v>
      </c>
      <c r="D87" s="112">
        <v>77241</v>
      </c>
      <c r="E87" s="6" t="s">
        <v>151</v>
      </c>
      <c r="F87" s="114">
        <v>2</v>
      </c>
      <c r="G87" s="6">
        <f t="shared" si="2"/>
        <v>1</v>
      </c>
      <c r="H87" s="6">
        <v>1</v>
      </c>
      <c r="I87" s="15">
        <f t="shared" si="3"/>
        <v>77241</v>
      </c>
    </row>
    <row r="88" spans="1:9" x14ac:dyDescent="0.2">
      <c r="A88" s="101" t="s">
        <v>172</v>
      </c>
      <c r="B88" s="28" t="s">
        <v>4</v>
      </c>
      <c r="C88" s="28"/>
      <c r="D88" s="112">
        <v>276</v>
      </c>
      <c r="E88" s="6" t="s">
        <v>173</v>
      </c>
      <c r="F88" s="114">
        <v>0</v>
      </c>
      <c r="G88" s="6">
        <f t="shared" si="2"/>
        <v>0</v>
      </c>
      <c r="H88" s="6">
        <v>1</v>
      </c>
      <c r="I88" s="15">
        <f t="shared" si="3"/>
        <v>276</v>
      </c>
    </row>
    <row r="89" spans="1:9" x14ac:dyDescent="0.2">
      <c r="A89" s="101" t="s">
        <v>158</v>
      </c>
      <c r="B89" s="28" t="s">
        <v>4</v>
      </c>
      <c r="C89" s="28"/>
      <c r="D89" s="112">
        <v>10673</v>
      </c>
      <c r="E89" s="6" t="s">
        <v>159</v>
      </c>
      <c r="F89" s="114">
        <v>0</v>
      </c>
      <c r="G89" s="6">
        <f t="shared" si="2"/>
        <v>0</v>
      </c>
      <c r="H89" s="6">
        <v>1</v>
      </c>
      <c r="I89" s="15">
        <f t="shared" si="3"/>
        <v>10673</v>
      </c>
    </row>
    <row r="90" spans="1:9" x14ac:dyDescent="0.2">
      <c r="A90" s="101" t="s">
        <v>152</v>
      </c>
      <c r="B90" s="28" t="s">
        <v>4</v>
      </c>
      <c r="C90" s="28"/>
      <c r="D90" s="112">
        <v>38756</v>
      </c>
      <c r="E90" s="6" t="s">
        <v>153</v>
      </c>
      <c r="F90" s="114">
        <v>1</v>
      </c>
      <c r="G90" s="6">
        <f t="shared" si="2"/>
        <v>0</v>
      </c>
      <c r="H90" s="6">
        <v>1</v>
      </c>
      <c r="I90" s="15">
        <f t="shared" si="3"/>
        <v>38756</v>
      </c>
    </row>
    <row r="91" spans="1:9" x14ac:dyDescent="0.2">
      <c r="A91" s="101" t="s">
        <v>148</v>
      </c>
      <c r="B91" s="28" t="s">
        <v>4</v>
      </c>
      <c r="C91" s="28" t="s">
        <v>35</v>
      </c>
      <c r="D91" s="112">
        <v>81539</v>
      </c>
      <c r="E91" s="6" t="s">
        <v>149</v>
      </c>
      <c r="F91" s="114">
        <v>2</v>
      </c>
      <c r="G91" s="6">
        <f t="shared" si="2"/>
        <v>1</v>
      </c>
      <c r="H91" s="6">
        <v>1</v>
      </c>
      <c r="I91" s="15">
        <f t="shared" si="3"/>
        <v>81539</v>
      </c>
    </row>
    <row r="92" spans="1:9" x14ac:dyDescent="0.2">
      <c r="A92" s="101" t="s">
        <v>154</v>
      </c>
      <c r="B92" s="28" t="s">
        <v>4</v>
      </c>
      <c r="C92" s="28" t="s">
        <v>80</v>
      </c>
      <c r="D92" s="112">
        <v>29715</v>
      </c>
      <c r="E92" s="6" t="s">
        <v>155</v>
      </c>
      <c r="F92" s="114">
        <v>1</v>
      </c>
      <c r="G92" s="6">
        <f t="shared" si="2"/>
        <v>1</v>
      </c>
      <c r="H92" s="6">
        <v>1</v>
      </c>
      <c r="I92" s="15">
        <f t="shared" si="3"/>
        <v>29715</v>
      </c>
    </row>
    <row r="93" spans="1:9" x14ac:dyDescent="0.2">
      <c r="A93" s="101" t="s">
        <v>169</v>
      </c>
      <c r="B93" s="28" t="s">
        <v>4</v>
      </c>
      <c r="C93" s="28"/>
      <c r="D93" s="112">
        <v>569</v>
      </c>
      <c r="E93" s="6" t="s">
        <v>142</v>
      </c>
      <c r="F93" s="114">
        <v>0</v>
      </c>
      <c r="G93" s="6">
        <f t="shared" si="2"/>
        <v>0</v>
      </c>
      <c r="H93" s="6">
        <v>1</v>
      </c>
      <c r="I93" s="15">
        <f t="shared" si="3"/>
        <v>569</v>
      </c>
    </row>
    <row r="94" spans="1:9" x14ac:dyDescent="0.2">
      <c r="A94" s="101" t="s">
        <v>156</v>
      </c>
      <c r="B94" s="28" t="s">
        <v>4</v>
      </c>
      <c r="C94" s="28"/>
      <c r="D94" s="112">
        <v>23167</v>
      </c>
      <c r="E94" s="6" t="s">
        <v>157</v>
      </c>
      <c r="F94" s="114">
        <v>0</v>
      </c>
      <c r="G94" s="6">
        <f t="shared" si="2"/>
        <v>0</v>
      </c>
      <c r="H94" s="6">
        <v>1</v>
      </c>
      <c r="I94" s="15">
        <f t="shared" si="3"/>
        <v>23167</v>
      </c>
    </row>
    <row r="95" spans="1:9" x14ac:dyDescent="0.2">
      <c r="A95" s="101" t="s">
        <v>162</v>
      </c>
      <c r="B95" s="28" t="s">
        <v>4</v>
      </c>
      <c r="C95" s="28"/>
      <c r="D95" s="112">
        <v>4786</v>
      </c>
      <c r="E95" s="6" t="s">
        <v>163</v>
      </c>
      <c r="F95" s="114">
        <v>0</v>
      </c>
      <c r="G95" s="6">
        <f t="shared" si="2"/>
        <v>0</v>
      </c>
      <c r="H95" s="6">
        <v>1</v>
      </c>
      <c r="I95" s="15">
        <f t="shared" si="3"/>
        <v>4786</v>
      </c>
    </row>
    <row r="96" spans="1:9" x14ac:dyDescent="0.2">
      <c r="A96" s="101" t="s">
        <v>164</v>
      </c>
      <c r="B96" s="28" t="s">
        <v>4</v>
      </c>
      <c r="C96" s="28" t="s">
        <v>679</v>
      </c>
      <c r="D96" s="112">
        <v>2208</v>
      </c>
      <c r="E96" s="6" t="s">
        <v>165</v>
      </c>
      <c r="F96" s="114">
        <v>0</v>
      </c>
      <c r="G96" s="6">
        <f t="shared" si="2"/>
        <v>1</v>
      </c>
      <c r="H96" s="6">
        <v>1</v>
      </c>
      <c r="I96" s="15">
        <f t="shared" si="3"/>
        <v>2208</v>
      </c>
    </row>
    <row r="97" spans="1:9" x14ac:dyDescent="0.2">
      <c r="A97" s="101" t="s">
        <v>174</v>
      </c>
      <c r="B97" s="28" t="s">
        <v>4</v>
      </c>
      <c r="C97" s="28"/>
      <c r="D97" s="112">
        <v>234</v>
      </c>
      <c r="E97" s="6" t="s">
        <v>175</v>
      </c>
      <c r="F97" s="114">
        <v>0</v>
      </c>
      <c r="G97" s="6">
        <f t="shared" si="2"/>
        <v>0</v>
      </c>
      <c r="H97" s="6">
        <v>1</v>
      </c>
      <c r="I97" s="15">
        <f t="shared" si="3"/>
        <v>234</v>
      </c>
    </row>
    <row r="98" spans="1:9" x14ac:dyDescent="0.2">
      <c r="A98" s="101" t="s">
        <v>170</v>
      </c>
      <c r="B98" s="28" t="s">
        <v>4</v>
      </c>
      <c r="C98" s="28"/>
      <c r="D98" s="112">
        <v>457</v>
      </c>
      <c r="E98" s="6" t="s">
        <v>171</v>
      </c>
      <c r="F98" s="114">
        <v>0</v>
      </c>
      <c r="G98" s="6">
        <f t="shared" si="2"/>
        <v>0</v>
      </c>
      <c r="H98" s="6">
        <v>1</v>
      </c>
      <c r="I98" s="15">
        <f t="shared" si="3"/>
        <v>457</v>
      </c>
    </row>
    <row r="99" spans="1:9" x14ac:dyDescent="0.2">
      <c r="A99" s="101" t="s">
        <v>166</v>
      </c>
      <c r="B99" s="28" t="s">
        <v>4</v>
      </c>
      <c r="C99" s="28"/>
      <c r="D99" s="112">
        <v>1305</v>
      </c>
      <c r="E99" s="6" t="s">
        <v>167</v>
      </c>
      <c r="F99" s="114">
        <v>0</v>
      </c>
      <c r="G99" s="6">
        <f t="shared" si="2"/>
        <v>0</v>
      </c>
      <c r="H99" s="6">
        <v>1</v>
      </c>
      <c r="I99" s="15">
        <f t="shared" si="3"/>
        <v>1305</v>
      </c>
    </row>
    <row r="100" spans="1:9" x14ac:dyDescent="0.2">
      <c r="A100" s="101" t="s">
        <v>168</v>
      </c>
      <c r="B100" s="28" t="s">
        <v>4</v>
      </c>
      <c r="C100" s="28"/>
      <c r="D100" s="112">
        <v>607</v>
      </c>
      <c r="E100" s="6" t="s">
        <v>107</v>
      </c>
      <c r="F100" s="114">
        <v>0</v>
      </c>
      <c r="G100" s="6">
        <f t="shared" si="2"/>
        <v>0</v>
      </c>
      <c r="H100" s="6">
        <v>1</v>
      </c>
      <c r="I100" s="15">
        <f t="shared" si="3"/>
        <v>607</v>
      </c>
    </row>
    <row r="101" spans="1:9" x14ac:dyDescent="0.2">
      <c r="A101" s="101" t="s">
        <v>176</v>
      </c>
      <c r="B101" s="28" t="s">
        <v>4</v>
      </c>
      <c r="C101" s="28"/>
      <c r="D101" s="112">
        <v>170</v>
      </c>
      <c r="E101" s="6" t="s">
        <v>177</v>
      </c>
      <c r="F101" s="114">
        <v>0</v>
      </c>
      <c r="G101" s="6">
        <f t="shared" si="2"/>
        <v>0</v>
      </c>
      <c r="H101" s="6">
        <v>1</v>
      </c>
      <c r="I101" s="15">
        <f t="shared" si="3"/>
        <v>170</v>
      </c>
    </row>
    <row r="102" spans="1:9" x14ac:dyDescent="0.2">
      <c r="A102" s="101" t="s">
        <v>160</v>
      </c>
      <c r="B102" s="28" t="s">
        <v>4</v>
      </c>
      <c r="C102" s="28" t="s">
        <v>81</v>
      </c>
      <c r="D102" s="112">
        <v>9232</v>
      </c>
      <c r="E102" s="6" t="s">
        <v>161</v>
      </c>
      <c r="F102" s="114">
        <v>0</v>
      </c>
      <c r="G102" s="6">
        <f t="shared" si="2"/>
        <v>1</v>
      </c>
      <c r="H102" s="6">
        <v>1</v>
      </c>
      <c r="I102" s="15">
        <f t="shared" si="3"/>
        <v>9232</v>
      </c>
    </row>
    <row r="103" spans="1:9" x14ac:dyDescent="0.2">
      <c r="A103" s="102" t="s">
        <v>205</v>
      </c>
      <c r="B103" s="28" t="s">
        <v>5</v>
      </c>
      <c r="C103" s="28"/>
      <c r="D103" s="112">
        <v>4004</v>
      </c>
      <c r="E103" s="24">
        <v>1.6000000000000001E-3</v>
      </c>
      <c r="F103" s="114">
        <v>0</v>
      </c>
      <c r="G103" s="6">
        <f t="shared" si="2"/>
        <v>0</v>
      </c>
      <c r="H103" s="6">
        <v>1</v>
      </c>
      <c r="I103" s="15">
        <f t="shared" si="3"/>
        <v>4004</v>
      </c>
    </row>
    <row r="104" spans="1:9" x14ac:dyDescent="0.2">
      <c r="A104" s="102" t="s">
        <v>204</v>
      </c>
      <c r="B104" s="28" t="s">
        <v>5</v>
      </c>
      <c r="C104" s="28"/>
      <c r="D104" s="112">
        <v>1971</v>
      </c>
      <c r="E104" s="24">
        <v>8.0000000000000004E-4</v>
      </c>
      <c r="F104" s="114">
        <v>0</v>
      </c>
      <c r="G104" s="6">
        <f t="shared" si="2"/>
        <v>0</v>
      </c>
      <c r="H104" s="6">
        <v>1</v>
      </c>
      <c r="I104" s="15">
        <f t="shared" si="3"/>
        <v>1971</v>
      </c>
    </row>
    <row r="105" spans="1:9" x14ac:dyDescent="0.2">
      <c r="A105" s="102" t="s">
        <v>214</v>
      </c>
      <c r="B105" s="28" t="s">
        <v>5</v>
      </c>
      <c r="C105" s="28"/>
      <c r="D105" s="112">
        <v>11729</v>
      </c>
      <c r="E105" s="24">
        <v>4.8999999999999998E-3</v>
      </c>
      <c r="F105" s="114">
        <v>0</v>
      </c>
      <c r="G105" s="6">
        <f t="shared" si="2"/>
        <v>0</v>
      </c>
      <c r="H105" s="6">
        <v>1</v>
      </c>
      <c r="I105" s="15">
        <f t="shared" si="3"/>
        <v>11729</v>
      </c>
    </row>
    <row r="106" spans="1:9" x14ac:dyDescent="0.2">
      <c r="A106" s="102" t="s">
        <v>51</v>
      </c>
      <c r="B106" s="28" t="s">
        <v>5</v>
      </c>
      <c r="C106" s="28" t="s">
        <v>66</v>
      </c>
      <c r="D106" s="112">
        <v>502343</v>
      </c>
      <c r="E106" s="24">
        <v>0.21179999999999999</v>
      </c>
      <c r="F106" s="114">
        <v>6</v>
      </c>
      <c r="G106" s="6">
        <f t="shared" si="2"/>
        <v>1</v>
      </c>
      <c r="H106" s="6">
        <v>1</v>
      </c>
      <c r="I106" s="15">
        <f t="shared" si="3"/>
        <v>502343</v>
      </c>
    </row>
    <row r="107" spans="1:9" x14ac:dyDescent="0.2">
      <c r="A107" s="102" t="s">
        <v>183</v>
      </c>
      <c r="B107" s="28" t="s">
        <v>5</v>
      </c>
      <c r="C107" s="28"/>
      <c r="D107" s="112">
        <v>37046</v>
      </c>
      <c r="E107" s="24">
        <v>1.5600000000000001E-2</v>
      </c>
      <c r="F107" s="114">
        <v>0</v>
      </c>
      <c r="G107" s="6">
        <f t="shared" si="2"/>
        <v>0</v>
      </c>
      <c r="H107" s="6">
        <v>1</v>
      </c>
      <c r="I107" s="15">
        <f t="shared" si="3"/>
        <v>37046</v>
      </c>
    </row>
    <row r="108" spans="1:9" x14ac:dyDescent="0.2">
      <c r="A108" s="102" t="s">
        <v>209</v>
      </c>
      <c r="B108" s="28" t="s">
        <v>5</v>
      </c>
      <c r="C108" s="28"/>
      <c r="D108" s="112">
        <v>2583</v>
      </c>
      <c r="E108" s="24">
        <v>1E-3</v>
      </c>
      <c r="F108" s="114">
        <v>0</v>
      </c>
      <c r="G108" s="6">
        <f t="shared" si="2"/>
        <v>0</v>
      </c>
      <c r="H108" s="6">
        <v>1</v>
      </c>
      <c r="I108" s="15">
        <f t="shared" si="3"/>
        <v>2583</v>
      </c>
    </row>
    <row r="109" spans="1:9" x14ac:dyDescent="0.2">
      <c r="A109" s="102" t="s">
        <v>202</v>
      </c>
      <c r="B109" s="28" t="s">
        <v>5</v>
      </c>
      <c r="C109" s="28" t="s">
        <v>677</v>
      </c>
      <c r="D109" s="112">
        <v>330844</v>
      </c>
      <c r="E109" s="24">
        <v>0.13949999999999999</v>
      </c>
      <c r="F109" s="114">
        <v>3</v>
      </c>
      <c r="G109" s="6">
        <f t="shared" si="2"/>
        <v>1</v>
      </c>
      <c r="H109" s="6">
        <v>1</v>
      </c>
      <c r="I109" s="15">
        <f t="shared" si="3"/>
        <v>330844</v>
      </c>
    </row>
    <row r="110" spans="1:9" x14ac:dyDescent="0.2">
      <c r="A110" s="102" t="s">
        <v>184</v>
      </c>
      <c r="B110" s="28" t="s">
        <v>5</v>
      </c>
      <c r="C110" s="28" t="s">
        <v>80</v>
      </c>
      <c r="D110" s="112">
        <v>93664</v>
      </c>
      <c r="E110" s="24">
        <v>3.95E-2</v>
      </c>
      <c r="F110" s="114">
        <v>0</v>
      </c>
      <c r="G110" s="6">
        <f t="shared" si="2"/>
        <v>1</v>
      </c>
      <c r="H110" s="6">
        <v>1</v>
      </c>
      <c r="I110" s="15">
        <f t="shared" si="3"/>
        <v>93664</v>
      </c>
    </row>
    <row r="111" spans="1:9" x14ac:dyDescent="0.2">
      <c r="A111" s="102" t="s">
        <v>198</v>
      </c>
      <c r="B111" s="28" t="s">
        <v>5</v>
      </c>
      <c r="C111" s="28"/>
      <c r="D111" s="112">
        <v>2609</v>
      </c>
      <c r="E111" s="24">
        <v>1.1000000000000001E-3</v>
      </c>
      <c r="F111" s="114">
        <v>0</v>
      </c>
      <c r="G111" s="6">
        <f t="shared" si="2"/>
        <v>0</v>
      </c>
      <c r="H111" s="6">
        <v>1</v>
      </c>
      <c r="I111" s="15">
        <f t="shared" si="3"/>
        <v>2609</v>
      </c>
    </row>
    <row r="112" spans="1:9" x14ac:dyDescent="0.2">
      <c r="A112" s="102" t="s">
        <v>180</v>
      </c>
      <c r="B112" s="28" t="s">
        <v>5</v>
      </c>
      <c r="C112" s="28"/>
      <c r="D112" s="112">
        <v>7890</v>
      </c>
      <c r="E112" s="24">
        <v>3.3E-3</v>
      </c>
      <c r="F112" s="114">
        <v>0</v>
      </c>
      <c r="G112" s="6">
        <f t="shared" si="2"/>
        <v>0</v>
      </c>
      <c r="H112" s="6">
        <v>1</v>
      </c>
      <c r="I112" s="15">
        <f t="shared" si="3"/>
        <v>7890</v>
      </c>
    </row>
    <row r="113" spans="1:9" x14ac:dyDescent="0.2">
      <c r="A113" s="102" t="s">
        <v>208</v>
      </c>
      <c r="B113" s="28" t="s">
        <v>5</v>
      </c>
      <c r="C113" s="28"/>
      <c r="D113" s="112">
        <v>14339</v>
      </c>
      <c r="E113" s="24">
        <v>6.0000000000000001E-3</v>
      </c>
      <c r="F113" s="114">
        <v>0</v>
      </c>
      <c r="G113" s="6">
        <f t="shared" si="2"/>
        <v>0</v>
      </c>
      <c r="H113" s="6">
        <v>1</v>
      </c>
      <c r="I113" s="15">
        <f t="shared" si="3"/>
        <v>14339</v>
      </c>
    </row>
    <row r="114" spans="1:9" x14ac:dyDescent="0.2">
      <c r="A114" s="102" t="s">
        <v>211</v>
      </c>
      <c r="B114" s="28" t="s">
        <v>5</v>
      </c>
      <c r="C114" s="28"/>
      <c r="D114" s="112">
        <v>12587</v>
      </c>
      <c r="E114" s="24">
        <v>5.3E-3</v>
      </c>
      <c r="F114" s="114">
        <v>0</v>
      </c>
      <c r="G114" s="6">
        <f t="shared" si="2"/>
        <v>0</v>
      </c>
      <c r="H114" s="6">
        <v>1</v>
      </c>
      <c r="I114" s="15">
        <f t="shared" si="3"/>
        <v>12587</v>
      </c>
    </row>
    <row r="115" spans="1:9" x14ac:dyDescent="0.2">
      <c r="A115" s="102" t="s">
        <v>53</v>
      </c>
      <c r="B115" s="28" t="s">
        <v>5</v>
      </c>
      <c r="C115" s="28"/>
      <c r="D115" s="112">
        <v>56449</v>
      </c>
      <c r="E115" s="24">
        <v>2.3799999999999998E-2</v>
      </c>
      <c r="F115" s="114">
        <v>0</v>
      </c>
      <c r="G115" s="6">
        <f t="shared" si="2"/>
        <v>0</v>
      </c>
      <c r="H115" s="6">
        <v>1</v>
      </c>
      <c r="I115" s="15">
        <f t="shared" si="3"/>
        <v>56449</v>
      </c>
    </row>
    <row r="116" spans="1:9" x14ac:dyDescent="0.2">
      <c r="A116" s="102" t="s">
        <v>195</v>
      </c>
      <c r="B116" s="28" t="s">
        <v>5</v>
      </c>
      <c r="C116" s="28"/>
      <c r="D116" s="112">
        <v>836</v>
      </c>
      <c r="E116" s="24">
        <v>2.9999999999999997E-4</v>
      </c>
      <c r="F116" s="114">
        <v>0</v>
      </c>
      <c r="G116" s="6">
        <f t="shared" si="2"/>
        <v>0</v>
      </c>
      <c r="H116" s="6">
        <v>1</v>
      </c>
      <c r="I116" s="15">
        <f t="shared" si="3"/>
        <v>836</v>
      </c>
    </row>
    <row r="117" spans="1:9" x14ac:dyDescent="0.2">
      <c r="A117" s="102" t="s">
        <v>178</v>
      </c>
      <c r="B117" s="28" t="s">
        <v>5</v>
      </c>
      <c r="C117" s="28"/>
      <c r="D117" s="112">
        <v>2580</v>
      </c>
      <c r="E117" s="24">
        <v>1E-3</v>
      </c>
      <c r="F117" s="114">
        <v>0</v>
      </c>
      <c r="G117" s="6">
        <f t="shared" si="2"/>
        <v>0</v>
      </c>
      <c r="H117" s="6">
        <v>1</v>
      </c>
      <c r="I117" s="15">
        <f t="shared" si="3"/>
        <v>2580</v>
      </c>
    </row>
    <row r="118" spans="1:9" x14ac:dyDescent="0.2">
      <c r="A118" s="102" t="s">
        <v>194</v>
      </c>
      <c r="B118" s="28" t="s">
        <v>5</v>
      </c>
      <c r="C118" s="28"/>
      <c r="D118" s="112">
        <v>1289</v>
      </c>
      <c r="E118" s="24">
        <v>5.0000000000000001E-4</v>
      </c>
      <c r="F118" s="114">
        <v>0</v>
      </c>
      <c r="G118" s="6">
        <f t="shared" si="2"/>
        <v>0</v>
      </c>
      <c r="H118" s="6">
        <v>1</v>
      </c>
      <c r="I118" s="15">
        <f t="shared" si="3"/>
        <v>1289</v>
      </c>
    </row>
    <row r="119" spans="1:9" x14ac:dyDescent="0.2">
      <c r="A119" s="102" t="s">
        <v>187</v>
      </c>
      <c r="B119" s="28" t="s">
        <v>5</v>
      </c>
      <c r="C119" s="28"/>
      <c r="D119" s="112">
        <v>4363</v>
      </c>
      <c r="E119" s="24">
        <v>1.8E-3</v>
      </c>
      <c r="F119" s="114">
        <v>0</v>
      </c>
      <c r="G119" s="6">
        <f t="shared" si="2"/>
        <v>0</v>
      </c>
      <c r="H119" s="6">
        <v>1</v>
      </c>
      <c r="I119" s="15">
        <f t="shared" si="3"/>
        <v>4363</v>
      </c>
    </row>
    <row r="120" spans="1:9" x14ac:dyDescent="0.2">
      <c r="A120" s="102" t="s">
        <v>189</v>
      </c>
      <c r="B120" s="28" t="s">
        <v>5</v>
      </c>
      <c r="C120" s="28"/>
      <c r="D120" s="112">
        <v>18715</v>
      </c>
      <c r="E120" s="24">
        <v>7.8000000000000005E-3</v>
      </c>
      <c r="F120" s="114">
        <v>0</v>
      </c>
      <c r="G120" s="6">
        <f t="shared" si="2"/>
        <v>0</v>
      </c>
      <c r="H120" s="6">
        <v>1</v>
      </c>
      <c r="I120" s="15">
        <f t="shared" si="3"/>
        <v>18715</v>
      </c>
    </row>
    <row r="121" spans="1:9" x14ac:dyDescent="0.2">
      <c r="A121" s="102" t="s">
        <v>210</v>
      </c>
      <c r="B121" s="28" t="s">
        <v>5</v>
      </c>
      <c r="C121" s="28"/>
      <c r="D121" s="112">
        <v>8720</v>
      </c>
      <c r="E121" s="24">
        <v>3.5999999999999999E-3</v>
      </c>
      <c r="F121" s="114">
        <v>0</v>
      </c>
      <c r="G121" s="6">
        <f t="shared" si="2"/>
        <v>0</v>
      </c>
      <c r="H121" s="6">
        <v>1</v>
      </c>
      <c r="I121" s="15">
        <f t="shared" si="3"/>
        <v>8720</v>
      </c>
    </row>
    <row r="122" spans="1:9" x14ac:dyDescent="0.2">
      <c r="A122" s="102" t="s">
        <v>201</v>
      </c>
      <c r="B122" s="28" t="s">
        <v>5</v>
      </c>
      <c r="C122" s="28" t="s">
        <v>35</v>
      </c>
      <c r="D122" s="112">
        <v>276220</v>
      </c>
      <c r="E122" s="24">
        <v>0.11650000000000001</v>
      </c>
      <c r="F122" s="114">
        <v>3</v>
      </c>
      <c r="G122" s="6">
        <f t="shared" si="2"/>
        <v>1</v>
      </c>
      <c r="H122" s="6">
        <v>1</v>
      </c>
      <c r="I122" s="15">
        <f t="shared" si="3"/>
        <v>276220</v>
      </c>
    </row>
    <row r="123" spans="1:9" x14ac:dyDescent="0.2">
      <c r="A123" s="102" t="s">
        <v>200</v>
      </c>
      <c r="B123" s="28" t="s">
        <v>5</v>
      </c>
      <c r="C123" s="28"/>
      <c r="D123" s="112">
        <v>15492</v>
      </c>
      <c r="E123" s="24">
        <v>6.5000000000000006E-3</v>
      </c>
      <c r="F123" s="114">
        <v>0</v>
      </c>
      <c r="G123" s="6">
        <f t="shared" si="2"/>
        <v>0</v>
      </c>
      <c r="H123" s="6">
        <v>1</v>
      </c>
      <c r="I123" s="15">
        <f t="shared" si="3"/>
        <v>15492</v>
      </c>
    </row>
    <row r="124" spans="1:9" x14ac:dyDescent="0.2">
      <c r="A124" s="102" t="s">
        <v>186</v>
      </c>
      <c r="B124" s="28" t="s">
        <v>5</v>
      </c>
      <c r="C124" s="28" t="s">
        <v>82</v>
      </c>
      <c r="D124" s="112">
        <v>164624</v>
      </c>
      <c r="E124" s="24">
        <v>6.9400000000000003E-2</v>
      </c>
      <c r="F124" s="114">
        <v>1</v>
      </c>
      <c r="G124" s="6">
        <f t="shared" si="2"/>
        <v>1</v>
      </c>
      <c r="H124" s="6">
        <v>1</v>
      </c>
      <c r="I124" s="15">
        <f t="shared" si="3"/>
        <v>164624</v>
      </c>
    </row>
    <row r="125" spans="1:9" x14ac:dyDescent="0.2">
      <c r="A125" s="102" t="s">
        <v>212</v>
      </c>
      <c r="B125" s="28" t="s">
        <v>5</v>
      </c>
      <c r="C125" s="28"/>
      <c r="D125" s="112">
        <v>235</v>
      </c>
      <c r="E125" s="24">
        <v>0</v>
      </c>
      <c r="F125" s="114">
        <v>0</v>
      </c>
      <c r="G125" s="6">
        <f t="shared" si="2"/>
        <v>0</v>
      </c>
      <c r="H125" s="6">
        <v>1</v>
      </c>
      <c r="I125" s="15">
        <f t="shared" si="3"/>
        <v>235</v>
      </c>
    </row>
    <row r="126" spans="1:9" x14ac:dyDescent="0.2">
      <c r="A126" s="102" t="s">
        <v>213</v>
      </c>
      <c r="B126" s="28" t="s">
        <v>5</v>
      </c>
      <c r="C126" s="28" t="s">
        <v>35</v>
      </c>
      <c r="D126" s="112">
        <v>171723</v>
      </c>
      <c r="E126" s="24">
        <v>7.2400000000000006E-2</v>
      </c>
      <c r="F126" s="114">
        <v>2</v>
      </c>
      <c r="G126" s="6">
        <f t="shared" si="2"/>
        <v>1</v>
      </c>
      <c r="H126" s="6">
        <v>1</v>
      </c>
      <c r="I126" s="15">
        <f t="shared" si="3"/>
        <v>171723</v>
      </c>
    </row>
    <row r="127" spans="1:9" x14ac:dyDescent="0.2">
      <c r="A127" s="102" t="s">
        <v>206</v>
      </c>
      <c r="B127" s="28" t="s">
        <v>5</v>
      </c>
      <c r="C127" s="28"/>
      <c r="D127" s="112">
        <v>6599</v>
      </c>
      <c r="E127" s="24">
        <v>2.7000000000000001E-3</v>
      </c>
      <c r="F127" s="114">
        <v>0</v>
      </c>
      <c r="G127" s="6">
        <f t="shared" si="2"/>
        <v>0</v>
      </c>
      <c r="H127" s="6">
        <v>1</v>
      </c>
      <c r="I127" s="15">
        <f t="shared" si="3"/>
        <v>6599</v>
      </c>
    </row>
    <row r="128" spans="1:9" x14ac:dyDescent="0.2">
      <c r="A128" s="102" t="s">
        <v>197</v>
      </c>
      <c r="B128" s="28" t="s">
        <v>5</v>
      </c>
      <c r="C128" s="28" t="s">
        <v>62</v>
      </c>
      <c r="D128" s="112">
        <v>3195</v>
      </c>
      <c r="E128" s="24">
        <v>1.2999999999999999E-3</v>
      </c>
      <c r="F128" s="114">
        <v>0</v>
      </c>
      <c r="G128" s="6">
        <f t="shared" si="2"/>
        <v>1</v>
      </c>
      <c r="H128" s="6">
        <v>1</v>
      </c>
      <c r="I128" s="15">
        <f t="shared" si="3"/>
        <v>3195</v>
      </c>
    </row>
    <row r="129" spans="1:9" x14ac:dyDescent="0.2">
      <c r="A129" s="102" t="s">
        <v>181</v>
      </c>
      <c r="B129" s="28" t="s">
        <v>5</v>
      </c>
      <c r="C129" s="28"/>
      <c r="D129" s="112">
        <v>1312</v>
      </c>
      <c r="E129" s="24">
        <v>5.0000000000000001E-4</v>
      </c>
      <c r="F129" s="114">
        <v>0</v>
      </c>
      <c r="G129" s="6">
        <f t="shared" si="2"/>
        <v>0</v>
      </c>
      <c r="H129" s="6">
        <v>1</v>
      </c>
      <c r="I129" s="15">
        <f t="shared" si="3"/>
        <v>1312</v>
      </c>
    </row>
    <row r="130" spans="1:9" x14ac:dyDescent="0.2">
      <c r="A130" s="102" t="s">
        <v>191</v>
      </c>
      <c r="B130" s="28" t="s">
        <v>5</v>
      </c>
      <c r="C130" s="28"/>
      <c r="D130" s="112">
        <v>2221</v>
      </c>
      <c r="E130" s="24">
        <v>8.9999999999999998E-4</v>
      </c>
      <c r="F130" s="114">
        <v>0</v>
      </c>
      <c r="G130" s="6">
        <f t="shared" si="2"/>
        <v>0</v>
      </c>
      <c r="H130" s="6">
        <v>1</v>
      </c>
      <c r="I130" s="15">
        <f t="shared" si="3"/>
        <v>2221</v>
      </c>
    </row>
    <row r="131" spans="1:9" x14ac:dyDescent="0.2">
      <c r="A131" s="102" t="s">
        <v>182</v>
      </c>
      <c r="B131" s="28" t="s">
        <v>5</v>
      </c>
      <c r="C131" s="28" t="s">
        <v>43</v>
      </c>
      <c r="D131" s="112">
        <v>344885</v>
      </c>
      <c r="E131" s="24">
        <v>0.1454</v>
      </c>
      <c r="F131" s="114">
        <v>4</v>
      </c>
      <c r="G131" s="6">
        <f t="shared" ref="G131:G194" si="4">IF(ISBLANK(C131),0,1)</f>
        <v>1</v>
      </c>
      <c r="H131" s="6">
        <v>1</v>
      </c>
      <c r="I131" s="15">
        <f t="shared" ref="I131:I194" si="5">D131*H131</f>
        <v>344885</v>
      </c>
    </row>
    <row r="132" spans="1:9" x14ac:dyDescent="0.2">
      <c r="A132" s="102" t="s">
        <v>192</v>
      </c>
      <c r="B132" s="28" t="s">
        <v>5</v>
      </c>
      <c r="C132" s="28"/>
      <c r="D132" s="112">
        <v>2760</v>
      </c>
      <c r="E132" s="24">
        <v>1.1000000000000001E-3</v>
      </c>
      <c r="F132" s="114">
        <v>0</v>
      </c>
      <c r="G132" s="6">
        <f t="shared" si="4"/>
        <v>0</v>
      </c>
      <c r="H132" s="6">
        <v>1</v>
      </c>
      <c r="I132" s="15">
        <f t="shared" si="5"/>
        <v>2760</v>
      </c>
    </row>
    <row r="133" spans="1:9" x14ac:dyDescent="0.2">
      <c r="A133" s="102" t="s">
        <v>196</v>
      </c>
      <c r="B133" s="28" t="s">
        <v>5</v>
      </c>
      <c r="C133" s="28"/>
      <c r="D133" s="112">
        <v>7868</v>
      </c>
      <c r="E133" s="24">
        <v>3.3E-3</v>
      </c>
      <c r="F133" s="114">
        <v>0</v>
      </c>
      <c r="G133" s="6">
        <f t="shared" si="4"/>
        <v>0</v>
      </c>
      <c r="H133" s="6">
        <v>1</v>
      </c>
      <c r="I133" s="15">
        <f t="shared" si="5"/>
        <v>7868</v>
      </c>
    </row>
    <row r="134" spans="1:9" x14ac:dyDescent="0.2">
      <c r="A134" s="102" t="s">
        <v>207</v>
      </c>
      <c r="B134" s="28" t="s">
        <v>5</v>
      </c>
      <c r="C134" s="28"/>
      <c r="D134" s="112">
        <v>844</v>
      </c>
      <c r="E134" s="24">
        <v>2.9999999999999997E-4</v>
      </c>
      <c r="F134" s="114">
        <v>0</v>
      </c>
      <c r="G134" s="6">
        <f t="shared" si="4"/>
        <v>0</v>
      </c>
      <c r="H134" s="6">
        <v>1</v>
      </c>
      <c r="I134" s="15">
        <f t="shared" si="5"/>
        <v>844</v>
      </c>
    </row>
    <row r="135" spans="1:9" x14ac:dyDescent="0.2">
      <c r="A135" s="102" t="s">
        <v>185</v>
      </c>
      <c r="B135" s="28" t="s">
        <v>5</v>
      </c>
      <c r="C135" s="28"/>
      <c r="D135" s="112">
        <v>1651</v>
      </c>
      <c r="E135" s="24">
        <v>5.9999999999999995E-4</v>
      </c>
      <c r="F135" s="114">
        <v>0</v>
      </c>
      <c r="G135" s="6">
        <f t="shared" si="4"/>
        <v>0</v>
      </c>
      <c r="H135" s="6">
        <v>1</v>
      </c>
      <c r="I135" s="15">
        <f t="shared" si="5"/>
        <v>1651</v>
      </c>
    </row>
    <row r="136" spans="1:9" x14ac:dyDescent="0.2">
      <c r="A136" s="102" t="s">
        <v>188</v>
      </c>
      <c r="B136" s="28" t="s">
        <v>5</v>
      </c>
      <c r="C136" s="28"/>
      <c r="D136" s="112">
        <v>4284</v>
      </c>
      <c r="E136" s="24">
        <v>1.8E-3</v>
      </c>
      <c r="F136" s="114">
        <v>0</v>
      </c>
      <c r="G136" s="6">
        <f t="shared" si="4"/>
        <v>0</v>
      </c>
      <c r="H136" s="6">
        <v>1</v>
      </c>
      <c r="I136" s="15">
        <f t="shared" si="5"/>
        <v>4284</v>
      </c>
    </row>
    <row r="137" spans="1:9" x14ac:dyDescent="0.2">
      <c r="A137" s="102" t="s">
        <v>179</v>
      </c>
      <c r="B137" s="28" t="s">
        <v>5</v>
      </c>
      <c r="C137" s="28"/>
      <c r="D137" s="112">
        <v>9676</v>
      </c>
      <c r="E137" s="24">
        <v>4.0000000000000001E-3</v>
      </c>
      <c r="F137" s="114">
        <v>0</v>
      </c>
      <c r="G137" s="6">
        <f t="shared" si="4"/>
        <v>0</v>
      </c>
      <c r="H137" s="6">
        <v>1</v>
      </c>
      <c r="I137" s="15">
        <f t="shared" si="5"/>
        <v>9676</v>
      </c>
    </row>
    <row r="138" spans="1:9" x14ac:dyDescent="0.2">
      <c r="A138" s="102" t="s">
        <v>203</v>
      </c>
      <c r="B138" s="28" t="s">
        <v>5</v>
      </c>
      <c r="C138" s="28" t="s">
        <v>38</v>
      </c>
      <c r="D138" s="112">
        <v>216718</v>
      </c>
      <c r="E138" s="24">
        <v>9.1400000000000009E-2</v>
      </c>
      <c r="F138" s="114">
        <v>2</v>
      </c>
      <c r="G138" s="6">
        <f t="shared" si="4"/>
        <v>1</v>
      </c>
      <c r="H138" s="6">
        <v>1</v>
      </c>
      <c r="I138" s="15">
        <f t="shared" si="5"/>
        <v>216718</v>
      </c>
    </row>
    <row r="139" spans="1:9" x14ac:dyDescent="0.2">
      <c r="A139" s="102" t="s">
        <v>199</v>
      </c>
      <c r="B139" s="28" t="s">
        <v>5</v>
      </c>
      <c r="C139" s="28"/>
      <c r="D139" s="112">
        <v>1653</v>
      </c>
      <c r="E139" s="24">
        <v>5.9999999999999995E-4</v>
      </c>
      <c r="F139" s="114">
        <v>0</v>
      </c>
      <c r="G139" s="6">
        <f t="shared" si="4"/>
        <v>0</v>
      </c>
      <c r="H139" s="6">
        <v>1</v>
      </c>
      <c r="I139" s="15">
        <f t="shared" si="5"/>
        <v>1653</v>
      </c>
    </row>
    <row r="140" spans="1:9" x14ac:dyDescent="0.2">
      <c r="A140" s="102" t="s">
        <v>193</v>
      </c>
      <c r="B140" s="28" t="s">
        <v>5</v>
      </c>
      <c r="C140" s="28"/>
      <c r="D140" s="112">
        <v>19492</v>
      </c>
      <c r="E140" s="24">
        <v>8.199999999999999E-3</v>
      </c>
      <c r="F140" s="114">
        <v>0</v>
      </c>
      <c r="G140" s="6">
        <f t="shared" si="4"/>
        <v>0</v>
      </c>
      <c r="H140" s="6">
        <v>1</v>
      </c>
      <c r="I140" s="15">
        <f t="shared" si="5"/>
        <v>19492</v>
      </c>
    </row>
    <row r="141" spans="1:9" x14ac:dyDescent="0.2">
      <c r="A141" s="102" t="s">
        <v>190</v>
      </c>
      <c r="B141" s="28" t="s">
        <v>5</v>
      </c>
      <c r="C141" s="28"/>
      <c r="D141" s="112">
        <v>4752</v>
      </c>
      <c r="E141" s="24">
        <v>2E-3</v>
      </c>
      <c r="F141" s="114">
        <v>0</v>
      </c>
      <c r="G141" s="6">
        <f t="shared" si="4"/>
        <v>0</v>
      </c>
      <c r="H141" s="6">
        <v>1</v>
      </c>
      <c r="I141" s="15">
        <f t="shared" si="5"/>
        <v>4752</v>
      </c>
    </row>
    <row r="142" spans="1:9" x14ac:dyDescent="0.2">
      <c r="A142" s="101" t="s">
        <v>250</v>
      </c>
      <c r="B142" s="28" t="s">
        <v>6</v>
      </c>
      <c r="C142" s="28" t="s">
        <v>80</v>
      </c>
      <c r="D142" s="112">
        <v>592645</v>
      </c>
      <c r="E142" s="24">
        <v>0.215</v>
      </c>
      <c r="F142" s="6">
        <v>3</v>
      </c>
      <c r="G142" s="6">
        <f t="shared" si="4"/>
        <v>1</v>
      </c>
      <c r="H142" s="6">
        <v>1</v>
      </c>
      <c r="I142" s="15">
        <f t="shared" si="5"/>
        <v>592645</v>
      </c>
    </row>
    <row r="143" spans="1:9" x14ac:dyDescent="0.2">
      <c r="A143" s="101" t="s">
        <v>259</v>
      </c>
      <c r="B143" s="28" t="s">
        <v>6</v>
      </c>
      <c r="C143" s="28" t="s">
        <v>678</v>
      </c>
      <c r="D143" s="112">
        <v>92964</v>
      </c>
      <c r="E143" s="24">
        <v>3.4000000000000002E-2</v>
      </c>
      <c r="F143" s="6">
        <v>0</v>
      </c>
      <c r="G143" s="6">
        <f t="shared" si="4"/>
        <v>1</v>
      </c>
      <c r="H143" s="6">
        <v>1</v>
      </c>
      <c r="I143" s="15">
        <f t="shared" si="5"/>
        <v>92964</v>
      </c>
    </row>
    <row r="144" spans="1:9" x14ac:dyDescent="0.2">
      <c r="A144" s="101" t="s">
        <v>251</v>
      </c>
      <c r="B144" s="28" t="s">
        <v>6</v>
      </c>
      <c r="C144" s="28" t="s">
        <v>66</v>
      </c>
      <c r="D144" s="112">
        <v>277929</v>
      </c>
      <c r="E144" s="24">
        <v>0.10100000000000001</v>
      </c>
      <c r="F144" s="6">
        <v>2</v>
      </c>
      <c r="G144" s="6">
        <f t="shared" si="4"/>
        <v>1</v>
      </c>
      <c r="H144" s="6">
        <v>1</v>
      </c>
      <c r="I144" s="15">
        <f t="shared" si="5"/>
        <v>277929</v>
      </c>
    </row>
    <row r="145" spans="1:9" x14ac:dyDescent="0.2">
      <c r="A145" s="101" t="s">
        <v>252</v>
      </c>
      <c r="B145" s="28" t="s">
        <v>6</v>
      </c>
      <c r="C145" s="28" t="s">
        <v>35</v>
      </c>
      <c r="D145" s="112">
        <v>170544</v>
      </c>
      <c r="E145" s="24">
        <v>6.2E-2</v>
      </c>
      <c r="F145" s="6">
        <v>1</v>
      </c>
      <c r="G145" s="6">
        <f t="shared" si="4"/>
        <v>1</v>
      </c>
      <c r="H145" s="6">
        <v>1</v>
      </c>
      <c r="I145" s="15">
        <f t="shared" si="5"/>
        <v>170544</v>
      </c>
    </row>
    <row r="146" spans="1:9" x14ac:dyDescent="0.2">
      <c r="A146" s="101" t="s">
        <v>253</v>
      </c>
      <c r="B146" s="28" t="s">
        <v>6</v>
      </c>
      <c r="C146" s="28" t="s">
        <v>81</v>
      </c>
      <c r="D146" s="112">
        <v>364895</v>
      </c>
      <c r="E146" s="24">
        <v>0.13200000000000001</v>
      </c>
      <c r="F146" s="6">
        <v>2</v>
      </c>
      <c r="G146" s="6">
        <f t="shared" si="4"/>
        <v>1</v>
      </c>
      <c r="H146" s="6">
        <v>1</v>
      </c>
      <c r="I146" s="15">
        <f t="shared" si="5"/>
        <v>364895</v>
      </c>
    </row>
    <row r="147" spans="1:9" x14ac:dyDescent="0.2">
      <c r="A147" s="101" t="s">
        <v>254</v>
      </c>
      <c r="B147" s="28" t="s">
        <v>6</v>
      </c>
      <c r="C147" s="28"/>
      <c r="D147" s="112">
        <v>60693</v>
      </c>
      <c r="E147" s="24">
        <v>2.1999999999999999E-2</v>
      </c>
      <c r="F147" s="6">
        <v>0</v>
      </c>
      <c r="G147" s="6">
        <f t="shared" si="4"/>
        <v>0</v>
      </c>
      <c r="H147" s="6">
        <v>1</v>
      </c>
      <c r="I147" s="15">
        <f t="shared" si="5"/>
        <v>60693</v>
      </c>
    </row>
    <row r="148" spans="1:9" x14ac:dyDescent="0.2">
      <c r="A148" s="101" t="s">
        <v>255</v>
      </c>
      <c r="B148" s="28" t="s">
        <v>6</v>
      </c>
      <c r="C148" s="28"/>
      <c r="D148" s="112">
        <v>102101</v>
      </c>
      <c r="E148" s="24">
        <v>3.6999999999999998E-2</v>
      </c>
      <c r="F148" s="6">
        <v>0</v>
      </c>
      <c r="G148" s="6">
        <f t="shared" si="4"/>
        <v>0</v>
      </c>
      <c r="H148" s="6">
        <v>1</v>
      </c>
      <c r="I148" s="15">
        <f t="shared" si="5"/>
        <v>102101</v>
      </c>
    </row>
    <row r="149" spans="1:9" x14ac:dyDescent="0.2">
      <c r="A149" s="101" t="s">
        <v>256</v>
      </c>
      <c r="B149" s="28" t="s">
        <v>6</v>
      </c>
      <c r="C149" s="28"/>
      <c r="D149" s="112">
        <v>296978</v>
      </c>
      <c r="E149" s="24">
        <v>0.108</v>
      </c>
      <c r="F149" s="6">
        <v>1</v>
      </c>
      <c r="G149" s="6">
        <f t="shared" si="4"/>
        <v>0</v>
      </c>
      <c r="H149" s="6">
        <v>1</v>
      </c>
      <c r="I149" s="15">
        <f t="shared" si="5"/>
        <v>296978</v>
      </c>
    </row>
    <row r="150" spans="1:9" x14ac:dyDescent="0.2">
      <c r="A150" s="101" t="s">
        <v>258</v>
      </c>
      <c r="B150" s="28" t="s">
        <v>6</v>
      </c>
      <c r="C150" s="28" t="s">
        <v>82</v>
      </c>
      <c r="D150" s="112">
        <v>151903</v>
      </c>
      <c r="E150" s="24">
        <v>5.5E-2</v>
      </c>
      <c r="F150" s="6">
        <v>1</v>
      </c>
      <c r="G150" s="6">
        <f t="shared" si="4"/>
        <v>1</v>
      </c>
      <c r="H150" s="6">
        <v>1</v>
      </c>
      <c r="I150" s="15">
        <f t="shared" si="5"/>
        <v>151903</v>
      </c>
    </row>
    <row r="151" spans="1:9" x14ac:dyDescent="0.2">
      <c r="A151" s="101" t="s">
        <v>257</v>
      </c>
      <c r="B151" s="28" t="s">
        <v>6</v>
      </c>
      <c r="C151" s="28" t="s">
        <v>66</v>
      </c>
      <c r="D151" s="112">
        <v>648203</v>
      </c>
      <c r="E151" s="24">
        <v>0.23499999999999999</v>
      </c>
      <c r="F151" s="6">
        <v>4</v>
      </c>
      <c r="G151" s="6">
        <f t="shared" si="4"/>
        <v>1</v>
      </c>
      <c r="H151" s="6">
        <v>1</v>
      </c>
      <c r="I151" s="15">
        <f t="shared" si="5"/>
        <v>648203</v>
      </c>
    </row>
    <row r="152" spans="1:9" x14ac:dyDescent="0.2">
      <c r="A152" s="104" t="s">
        <v>273</v>
      </c>
      <c r="B152" s="28" t="s">
        <v>7</v>
      </c>
      <c r="C152" s="28"/>
      <c r="D152" s="112">
        <v>55</v>
      </c>
      <c r="E152" s="24">
        <v>0</v>
      </c>
      <c r="F152" s="114">
        <v>0</v>
      </c>
      <c r="G152" s="6">
        <f t="shared" si="4"/>
        <v>0</v>
      </c>
      <c r="H152" s="6">
        <v>1</v>
      </c>
      <c r="I152" s="15">
        <f t="shared" si="5"/>
        <v>55</v>
      </c>
    </row>
    <row r="153" spans="1:9" x14ac:dyDescent="0.2">
      <c r="A153" s="104" t="s">
        <v>262</v>
      </c>
      <c r="B153" s="28" t="s">
        <v>7</v>
      </c>
      <c r="C153" s="28" t="s">
        <v>66</v>
      </c>
      <c r="D153" s="112">
        <v>47799</v>
      </c>
      <c r="E153" s="24">
        <v>0.14399999999999999</v>
      </c>
      <c r="F153" s="114">
        <v>1</v>
      </c>
      <c r="G153" s="6">
        <f t="shared" si="4"/>
        <v>1</v>
      </c>
      <c r="H153" s="6">
        <v>1</v>
      </c>
      <c r="I153" s="15">
        <f t="shared" si="5"/>
        <v>47799</v>
      </c>
    </row>
    <row r="154" spans="1:9" x14ac:dyDescent="0.2">
      <c r="A154" s="104" t="s">
        <v>263</v>
      </c>
      <c r="B154" s="28" t="s">
        <v>7</v>
      </c>
      <c r="C154" s="28" t="s">
        <v>38</v>
      </c>
      <c r="D154" s="112">
        <v>42265</v>
      </c>
      <c r="E154" s="24">
        <v>0.127</v>
      </c>
      <c r="F154" s="114">
        <v>1</v>
      </c>
      <c r="G154" s="6">
        <f t="shared" si="4"/>
        <v>1</v>
      </c>
      <c r="H154" s="6">
        <v>1</v>
      </c>
      <c r="I154" s="15">
        <f t="shared" si="5"/>
        <v>42265</v>
      </c>
    </row>
    <row r="155" spans="1:9" x14ac:dyDescent="0.2">
      <c r="A155" s="104" t="s">
        <v>260</v>
      </c>
      <c r="B155" s="28" t="s">
        <v>7</v>
      </c>
      <c r="C155" s="28" t="s">
        <v>66</v>
      </c>
      <c r="D155" s="112">
        <v>87160</v>
      </c>
      <c r="E155" s="24">
        <v>0.26200000000000001</v>
      </c>
      <c r="F155" s="114">
        <v>2</v>
      </c>
      <c r="G155" s="6">
        <f t="shared" si="4"/>
        <v>1</v>
      </c>
      <c r="H155" s="6">
        <v>1</v>
      </c>
      <c r="I155" s="15">
        <f t="shared" si="5"/>
        <v>87160</v>
      </c>
    </row>
    <row r="156" spans="1:9" x14ac:dyDescent="0.2">
      <c r="A156" s="104" t="s">
        <v>272</v>
      </c>
      <c r="B156" s="28" t="s">
        <v>7</v>
      </c>
      <c r="C156" s="28" t="s">
        <v>82</v>
      </c>
      <c r="D156" s="112">
        <v>221</v>
      </c>
      <c r="E156" s="24">
        <v>1E-3</v>
      </c>
      <c r="F156" s="114">
        <v>0</v>
      </c>
      <c r="G156" s="6">
        <f t="shared" si="4"/>
        <v>1</v>
      </c>
      <c r="H156" s="6">
        <v>1</v>
      </c>
      <c r="I156" s="15">
        <f t="shared" si="5"/>
        <v>221</v>
      </c>
    </row>
    <row r="157" spans="1:9" x14ac:dyDescent="0.2">
      <c r="A157" s="104" t="s">
        <v>268</v>
      </c>
      <c r="B157" s="28" t="s">
        <v>7</v>
      </c>
      <c r="C157" s="28"/>
      <c r="D157" s="112">
        <v>2951</v>
      </c>
      <c r="E157" s="24">
        <v>8.9999999999999993E-3</v>
      </c>
      <c r="F157" s="114">
        <v>0</v>
      </c>
      <c r="G157" s="6">
        <f t="shared" si="4"/>
        <v>0</v>
      </c>
      <c r="H157" s="6">
        <v>1</v>
      </c>
      <c r="I157" s="15">
        <f t="shared" si="5"/>
        <v>2951</v>
      </c>
    </row>
    <row r="158" spans="1:9" x14ac:dyDescent="0.2">
      <c r="A158" s="104" t="s">
        <v>266</v>
      </c>
      <c r="B158" s="28" t="s">
        <v>7</v>
      </c>
      <c r="C158" s="28"/>
      <c r="D158" s="112">
        <v>10700</v>
      </c>
      <c r="E158" s="24">
        <v>3.2000000000000001E-2</v>
      </c>
      <c r="F158" s="114">
        <v>0</v>
      </c>
      <c r="G158" s="6">
        <f t="shared" si="4"/>
        <v>0</v>
      </c>
      <c r="H158" s="6">
        <v>1</v>
      </c>
      <c r="I158" s="15">
        <f t="shared" si="5"/>
        <v>10700</v>
      </c>
    </row>
    <row r="159" spans="1:9" x14ac:dyDescent="0.2">
      <c r="A159" s="104" t="s">
        <v>267</v>
      </c>
      <c r="B159" s="28" t="s">
        <v>7</v>
      </c>
      <c r="C159" s="28" t="s">
        <v>81</v>
      </c>
      <c r="D159" s="112">
        <v>5824</v>
      </c>
      <c r="E159" s="24">
        <v>1.7999999999999999E-2</v>
      </c>
      <c r="F159" s="114">
        <v>0</v>
      </c>
      <c r="G159" s="6">
        <f t="shared" si="4"/>
        <v>1</v>
      </c>
      <c r="H159" s="6">
        <v>1</v>
      </c>
      <c r="I159" s="15">
        <f t="shared" si="5"/>
        <v>5824</v>
      </c>
    </row>
    <row r="160" spans="1:9" x14ac:dyDescent="0.2">
      <c r="A160" s="104" t="s">
        <v>269</v>
      </c>
      <c r="B160" s="28" t="s">
        <v>7</v>
      </c>
      <c r="C160" s="28"/>
      <c r="D160" s="112">
        <v>1442</v>
      </c>
      <c r="E160" s="24">
        <v>4.0000000000000001E-3</v>
      </c>
      <c r="F160" s="114">
        <v>0</v>
      </c>
      <c r="G160" s="6">
        <f t="shared" si="4"/>
        <v>0</v>
      </c>
      <c r="H160" s="6">
        <v>1</v>
      </c>
      <c r="I160" s="15">
        <f t="shared" si="5"/>
        <v>1442</v>
      </c>
    </row>
    <row r="161" spans="1:9" x14ac:dyDescent="0.2">
      <c r="A161" s="104" t="s">
        <v>270</v>
      </c>
      <c r="B161" s="28" t="s">
        <v>7</v>
      </c>
      <c r="C161" s="28"/>
      <c r="D161" s="112">
        <v>880</v>
      </c>
      <c r="E161" s="24">
        <v>3.0000000000000001E-3</v>
      </c>
      <c r="F161" s="114">
        <v>0</v>
      </c>
      <c r="G161" s="6">
        <f t="shared" si="4"/>
        <v>0</v>
      </c>
      <c r="H161" s="6">
        <v>1</v>
      </c>
      <c r="I161" s="15">
        <f t="shared" si="5"/>
        <v>880</v>
      </c>
    </row>
    <row r="162" spans="1:9" x14ac:dyDescent="0.2">
      <c r="A162" s="104" t="s">
        <v>264</v>
      </c>
      <c r="B162" s="28" t="s">
        <v>7</v>
      </c>
      <c r="C162" s="28" t="s">
        <v>35</v>
      </c>
      <c r="D162" s="112">
        <v>34188</v>
      </c>
      <c r="E162" s="24">
        <v>0.10299999999999999</v>
      </c>
      <c r="F162" s="114">
        <v>1</v>
      </c>
      <c r="G162" s="6">
        <f t="shared" si="4"/>
        <v>1</v>
      </c>
      <c r="H162" s="6">
        <v>1</v>
      </c>
      <c r="I162" s="15">
        <f t="shared" si="5"/>
        <v>34188</v>
      </c>
    </row>
    <row r="163" spans="1:9" x14ac:dyDescent="0.2">
      <c r="A163" s="104" t="s">
        <v>271</v>
      </c>
      <c r="B163" s="28" t="s">
        <v>7</v>
      </c>
      <c r="C163" s="28"/>
      <c r="D163" s="112">
        <v>604</v>
      </c>
      <c r="E163" s="24">
        <v>2E-3</v>
      </c>
      <c r="F163" s="114">
        <v>0</v>
      </c>
      <c r="G163" s="6">
        <f t="shared" si="4"/>
        <v>0</v>
      </c>
      <c r="H163" s="6">
        <v>1</v>
      </c>
      <c r="I163" s="15">
        <f t="shared" si="5"/>
        <v>604</v>
      </c>
    </row>
    <row r="164" spans="1:9" x14ac:dyDescent="0.2">
      <c r="A164" s="104" t="s">
        <v>265</v>
      </c>
      <c r="B164" s="28" t="s">
        <v>7</v>
      </c>
      <c r="C164" s="28"/>
      <c r="D164" s="112">
        <v>20640</v>
      </c>
      <c r="E164" s="24">
        <v>6.2E-2</v>
      </c>
      <c r="F164" s="114">
        <v>0</v>
      </c>
      <c r="G164" s="6">
        <f t="shared" si="4"/>
        <v>0</v>
      </c>
      <c r="H164" s="6">
        <v>1</v>
      </c>
      <c r="I164" s="15">
        <f t="shared" si="5"/>
        <v>20640</v>
      </c>
    </row>
    <row r="165" spans="1:9" x14ac:dyDescent="0.2">
      <c r="A165" s="104" t="s">
        <v>261</v>
      </c>
      <c r="B165" s="28" t="s">
        <v>7</v>
      </c>
      <c r="C165" s="28" t="s">
        <v>80</v>
      </c>
      <c r="D165" s="112">
        <v>77375</v>
      </c>
      <c r="E165" s="24">
        <v>0.23300000000000001</v>
      </c>
      <c r="F165" s="114">
        <v>2</v>
      </c>
      <c r="G165" s="6">
        <f t="shared" si="4"/>
        <v>1</v>
      </c>
      <c r="H165" s="6">
        <v>1</v>
      </c>
      <c r="I165" s="15">
        <f t="shared" si="5"/>
        <v>77375</v>
      </c>
    </row>
    <row r="166" spans="1:9" x14ac:dyDescent="0.2">
      <c r="A166" s="100" t="s">
        <v>302</v>
      </c>
      <c r="B166" s="28" t="s">
        <v>8</v>
      </c>
      <c r="C166" s="28" t="s">
        <v>66</v>
      </c>
      <c r="D166" s="112">
        <v>247477</v>
      </c>
      <c r="E166" s="24">
        <v>0.13500000000000001</v>
      </c>
      <c r="F166" s="6">
        <v>2</v>
      </c>
      <c r="G166" s="6">
        <f t="shared" si="4"/>
        <v>1</v>
      </c>
      <c r="H166" s="6">
        <v>1</v>
      </c>
      <c r="I166" s="15">
        <f t="shared" si="5"/>
        <v>247477</v>
      </c>
    </row>
    <row r="167" spans="1:9" x14ac:dyDescent="0.2">
      <c r="A167" s="100" t="s">
        <v>309</v>
      </c>
      <c r="B167" s="28" t="s">
        <v>8</v>
      </c>
      <c r="C167" s="28" t="s">
        <v>35</v>
      </c>
      <c r="D167" s="112">
        <v>89204</v>
      </c>
      <c r="E167" s="24">
        <v>4.9000000000000002E-2</v>
      </c>
      <c r="F167" s="6">
        <v>0</v>
      </c>
      <c r="G167" s="6">
        <f t="shared" si="4"/>
        <v>1</v>
      </c>
      <c r="H167" s="6">
        <v>1</v>
      </c>
      <c r="I167" s="15">
        <f t="shared" si="5"/>
        <v>89204</v>
      </c>
    </row>
    <row r="168" spans="1:9" x14ac:dyDescent="0.2">
      <c r="A168" s="100" t="s">
        <v>315</v>
      </c>
      <c r="B168" s="28" t="s">
        <v>8</v>
      </c>
      <c r="C168" s="28"/>
      <c r="D168" s="112">
        <v>4442</v>
      </c>
      <c r="E168" s="24">
        <v>2E-3</v>
      </c>
      <c r="F168" s="6">
        <v>0</v>
      </c>
      <c r="G168" s="6">
        <f t="shared" si="4"/>
        <v>0</v>
      </c>
      <c r="H168" s="6">
        <v>1</v>
      </c>
      <c r="I168" s="15">
        <f t="shared" si="5"/>
        <v>4442</v>
      </c>
    </row>
    <row r="169" spans="1:9" x14ac:dyDescent="0.2">
      <c r="A169" s="100" t="s">
        <v>306</v>
      </c>
      <c r="B169" s="28" t="s">
        <v>8</v>
      </c>
      <c r="C169" s="28" t="s">
        <v>81</v>
      </c>
      <c r="D169" s="112">
        <v>292892</v>
      </c>
      <c r="E169" s="24">
        <v>0.16</v>
      </c>
      <c r="F169" s="6">
        <v>2</v>
      </c>
      <c r="G169" s="6">
        <f t="shared" si="4"/>
        <v>1</v>
      </c>
      <c r="H169" s="6">
        <v>1</v>
      </c>
      <c r="I169" s="15">
        <f t="shared" si="5"/>
        <v>292892</v>
      </c>
    </row>
    <row r="170" spans="1:9" x14ac:dyDescent="0.2">
      <c r="A170" s="100" t="s">
        <v>319</v>
      </c>
      <c r="B170" s="28" t="s">
        <v>8</v>
      </c>
      <c r="C170" s="28"/>
      <c r="D170" s="112">
        <v>4077</v>
      </c>
      <c r="E170" s="24">
        <v>2E-3</v>
      </c>
      <c r="F170" s="6">
        <v>0</v>
      </c>
      <c r="G170" s="6">
        <f t="shared" si="4"/>
        <v>0</v>
      </c>
      <c r="H170" s="6">
        <v>1</v>
      </c>
      <c r="I170" s="15">
        <f t="shared" si="5"/>
        <v>4077</v>
      </c>
    </row>
    <row r="171" spans="1:9" x14ac:dyDescent="0.2">
      <c r="A171" s="100" t="s">
        <v>314</v>
      </c>
      <c r="B171" s="28" t="s">
        <v>8</v>
      </c>
      <c r="C171" s="28"/>
      <c r="D171" s="112">
        <v>2043</v>
      </c>
      <c r="E171" s="24">
        <v>1E-3</v>
      </c>
      <c r="F171" s="6">
        <v>0</v>
      </c>
      <c r="G171" s="6">
        <f t="shared" si="4"/>
        <v>0</v>
      </c>
      <c r="H171" s="6">
        <v>1</v>
      </c>
      <c r="I171" s="15">
        <f t="shared" si="5"/>
        <v>2043</v>
      </c>
    </row>
    <row r="172" spans="1:9" x14ac:dyDescent="0.2">
      <c r="A172" s="100" t="s">
        <v>311</v>
      </c>
      <c r="B172" s="28" t="s">
        <v>8</v>
      </c>
      <c r="C172" s="28"/>
      <c r="D172" s="112">
        <v>3015</v>
      </c>
      <c r="E172" s="24">
        <v>2E-3</v>
      </c>
      <c r="F172" s="6">
        <v>0</v>
      </c>
      <c r="G172" s="6">
        <f t="shared" si="4"/>
        <v>0</v>
      </c>
      <c r="H172" s="6">
        <v>1</v>
      </c>
      <c r="I172" s="15">
        <f t="shared" si="5"/>
        <v>3015</v>
      </c>
    </row>
    <row r="173" spans="1:9" x14ac:dyDescent="0.2">
      <c r="A173" s="100" t="s">
        <v>304</v>
      </c>
      <c r="B173" s="28" t="s">
        <v>8</v>
      </c>
      <c r="C173" s="28" t="s">
        <v>35</v>
      </c>
      <c r="D173" s="112">
        <v>380460</v>
      </c>
      <c r="E173" s="24">
        <v>0.20800000000000002</v>
      </c>
      <c r="F173" s="6">
        <v>3</v>
      </c>
      <c r="G173" s="6">
        <f t="shared" si="4"/>
        <v>1</v>
      </c>
      <c r="H173" s="6">
        <v>1</v>
      </c>
      <c r="I173" s="15">
        <f t="shared" si="5"/>
        <v>380460</v>
      </c>
    </row>
    <row r="174" spans="1:9" x14ac:dyDescent="0.2">
      <c r="A174" s="100" t="s">
        <v>312</v>
      </c>
      <c r="B174" s="28" t="s">
        <v>8</v>
      </c>
      <c r="C174" s="28" t="s">
        <v>677</v>
      </c>
      <c r="D174" s="112">
        <v>12579</v>
      </c>
      <c r="E174" s="24">
        <v>6.9999999999999993E-3</v>
      </c>
      <c r="F174" s="6">
        <v>0</v>
      </c>
      <c r="G174" s="6">
        <f t="shared" si="4"/>
        <v>1</v>
      </c>
      <c r="H174" s="6">
        <v>1</v>
      </c>
      <c r="I174" s="15">
        <f t="shared" si="5"/>
        <v>12579</v>
      </c>
    </row>
    <row r="175" spans="1:9" x14ac:dyDescent="0.2">
      <c r="A175" s="100" t="s">
        <v>318</v>
      </c>
      <c r="B175" s="28" t="s">
        <v>8</v>
      </c>
      <c r="C175" s="28"/>
      <c r="D175" s="112">
        <v>16065</v>
      </c>
      <c r="E175" s="24">
        <v>9.0000000000000011E-3</v>
      </c>
      <c r="F175" s="6">
        <v>0</v>
      </c>
      <c r="G175" s="6">
        <f t="shared" si="4"/>
        <v>0</v>
      </c>
      <c r="H175" s="6">
        <v>1</v>
      </c>
      <c r="I175" s="15">
        <f t="shared" si="5"/>
        <v>16065</v>
      </c>
    </row>
    <row r="176" spans="1:9" x14ac:dyDescent="0.2">
      <c r="A176" s="100" t="s">
        <v>316</v>
      </c>
      <c r="B176" s="28" t="s">
        <v>8</v>
      </c>
      <c r="C176" s="28" t="s">
        <v>43</v>
      </c>
      <c r="D176" s="112">
        <v>6043</v>
      </c>
      <c r="E176" s="24">
        <v>3.0000000000000001E-3</v>
      </c>
      <c r="F176" s="6">
        <v>0</v>
      </c>
      <c r="G176" s="6">
        <f t="shared" si="4"/>
        <v>1</v>
      </c>
      <c r="H176" s="6">
        <v>1</v>
      </c>
      <c r="I176" s="15">
        <f t="shared" si="5"/>
        <v>6043</v>
      </c>
    </row>
    <row r="177" spans="1:9" x14ac:dyDescent="0.2">
      <c r="A177" s="100" t="s">
        <v>317</v>
      </c>
      <c r="B177" s="28" t="s">
        <v>8</v>
      </c>
      <c r="C177" s="28"/>
      <c r="D177" s="112">
        <v>2495</v>
      </c>
      <c r="E177" s="24">
        <v>1E-3</v>
      </c>
      <c r="F177" s="6">
        <v>0</v>
      </c>
      <c r="G177" s="6">
        <f t="shared" si="4"/>
        <v>0</v>
      </c>
      <c r="H177" s="6">
        <v>1</v>
      </c>
      <c r="I177" s="15">
        <f t="shared" si="5"/>
        <v>2495</v>
      </c>
    </row>
    <row r="178" spans="1:9" x14ac:dyDescent="0.2">
      <c r="A178" s="100" t="s">
        <v>308</v>
      </c>
      <c r="B178" s="28" t="s">
        <v>8</v>
      </c>
      <c r="C178" s="28" t="s">
        <v>66</v>
      </c>
      <c r="D178" s="112">
        <v>115962</v>
      </c>
      <c r="E178" s="24">
        <v>6.3E-2</v>
      </c>
      <c r="F178" s="6">
        <v>1</v>
      </c>
      <c r="G178" s="6">
        <f t="shared" si="4"/>
        <v>1</v>
      </c>
      <c r="H178" s="6">
        <v>1</v>
      </c>
      <c r="I178" s="15">
        <f t="shared" si="5"/>
        <v>115962</v>
      </c>
    </row>
    <row r="179" spans="1:9" x14ac:dyDescent="0.2">
      <c r="A179" s="100" t="s">
        <v>313</v>
      </c>
      <c r="B179" s="28" t="s">
        <v>8</v>
      </c>
      <c r="C179" s="28" t="s">
        <v>679</v>
      </c>
      <c r="D179" s="112">
        <v>2917</v>
      </c>
      <c r="E179" s="24">
        <v>2E-3</v>
      </c>
      <c r="F179" s="6">
        <v>0</v>
      </c>
      <c r="G179" s="6">
        <f t="shared" si="4"/>
        <v>1</v>
      </c>
      <c r="H179" s="6">
        <v>1</v>
      </c>
      <c r="I179" s="15">
        <f t="shared" si="5"/>
        <v>2917</v>
      </c>
    </row>
    <row r="180" spans="1:9" x14ac:dyDescent="0.2">
      <c r="A180" s="100" t="s">
        <v>310</v>
      </c>
      <c r="B180" s="28" t="s">
        <v>8</v>
      </c>
      <c r="C180" s="28" t="s">
        <v>82</v>
      </c>
      <c r="D180" s="112">
        <v>3532</v>
      </c>
      <c r="E180" s="24">
        <v>2E-3</v>
      </c>
      <c r="F180" s="6">
        <v>0</v>
      </c>
      <c r="G180" s="6">
        <f t="shared" si="4"/>
        <v>1</v>
      </c>
      <c r="H180" s="6">
        <v>1</v>
      </c>
      <c r="I180" s="15">
        <f t="shared" si="5"/>
        <v>3532</v>
      </c>
    </row>
    <row r="181" spans="1:9" x14ac:dyDescent="0.2">
      <c r="A181" s="100" t="s">
        <v>305</v>
      </c>
      <c r="B181" s="28" t="s">
        <v>8</v>
      </c>
      <c r="C181" s="28" t="s">
        <v>80</v>
      </c>
      <c r="D181" s="112">
        <v>267603</v>
      </c>
      <c r="E181" s="24">
        <v>0.14599999999999999</v>
      </c>
      <c r="F181" s="6">
        <v>2</v>
      </c>
      <c r="G181" s="6">
        <f t="shared" si="4"/>
        <v>1</v>
      </c>
      <c r="H181" s="6">
        <v>1</v>
      </c>
      <c r="I181" s="15">
        <f t="shared" si="5"/>
        <v>267603</v>
      </c>
    </row>
    <row r="182" spans="1:9" x14ac:dyDescent="0.2">
      <c r="A182" s="100" t="s">
        <v>303</v>
      </c>
      <c r="B182" s="28" t="s">
        <v>8</v>
      </c>
      <c r="C182" s="28"/>
      <c r="D182" s="112">
        <v>253176</v>
      </c>
      <c r="E182" s="24">
        <v>0.13800000000000001</v>
      </c>
      <c r="F182" s="6">
        <v>2</v>
      </c>
      <c r="G182" s="6">
        <f t="shared" si="4"/>
        <v>0</v>
      </c>
      <c r="H182" s="6">
        <v>1</v>
      </c>
      <c r="I182" s="15">
        <f t="shared" si="5"/>
        <v>253176</v>
      </c>
    </row>
    <row r="183" spans="1:9" x14ac:dyDescent="0.2">
      <c r="A183" s="100" t="s">
        <v>307</v>
      </c>
      <c r="B183" s="28" t="s">
        <v>8</v>
      </c>
      <c r="C183" s="28" t="s">
        <v>82</v>
      </c>
      <c r="D183" s="112">
        <v>126063</v>
      </c>
      <c r="E183" s="24">
        <v>6.9000000000000006E-2</v>
      </c>
      <c r="F183" s="6">
        <v>1</v>
      </c>
      <c r="G183" s="6">
        <f t="shared" si="4"/>
        <v>1</v>
      </c>
      <c r="H183" s="6">
        <v>1</v>
      </c>
      <c r="I183" s="15">
        <f t="shared" si="5"/>
        <v>126063</v>
      </c>
    </row>
    <row r="184" spans="1:9" x14ac:dyDescent="0.2">
      <c r="A184" s="100" t="s">
        <v>343</v>
      </c>
      <c r="B184" s="28" t="s">
        <v>9</v>
      </c>
      <c r="C184" s="28"/>
      <c r="D184" s="112">
        <v>7825</v>
      </c>
      <c r="E184" s="24">
        <v>2.9999999999999997E-4</v>
      </c>
      <c r="F184" s="6">
        <v>0</v>
      </c>
      <c r="G184" s="6">
        <f t="shared" si="4"/>
        <v>0</v>
      </c>
      <c r="H184" s="6">
        <v>1</v>
      </c>
      <c r="I184" s="15">
        <f t="shared" si="5"/>
        <v>7825</v>
      </c>
    </row>
    <row r="185" spans="1:9" x14ac:dyDescent="0.2">
      <c r="A185" s="100" t="s">
        <v>335</v>
      </c>
      <c r="B185" s="28" t="s">
        <v>9</v>
      </c>
      <c r="C185" s="28"/>
      <c r="D185" s="112">
        <v>121209</v>
      </c>
      <c r="E185" s="24">
        <v>5.4000000000000003E-3</v>
      </c>
      <c r="F185" s="6">
        <v>0</v>
      </c>
      <c r="G185" s="6">
        <f t="shared" si="4"/>
        <v>0</v>
      </c>
      <c r="H185" s="6">
        <v>1</v>
      </c>
      <c r="I185" s="15">
        <f t="shared" si="5"/>
        <v>121209</v>
      </c>
    </row>
    <row r="186" spans="1:9" x14ac:dyDescent="0.2">
      <c r="A186" s="100" t="s">
        <v>342</v>
      </c>
      <c r="B186" s="28" t="s">
        <v>9</v>
      </c>
      <c r="C186" s="28"/>
      <c r="D186" s="112">
        <v>8062</v>
      </c>
      <c r="E186" s="24">
        <v>4.0000000000000002E-4</v>
      </c>
      <c r="F186" s="6">
        <v>0</v>
      </c>
      <c r="G186" s="6">
        <f t="shared" si="4"/>
        <v>0</v>
      </c>
      <c r="H186" s="6">
        <v>1</v>
      </c>
      <c r="I186" s="15">
        <f t="shared" si="5"/>
        <v>8062</v>
      </c>
    </row>
    <row r="187" spans="1:9" x14ac:dyDescent="0.2">
      <c r="A187" s="100" t="s">
        <v>341</v>
      </c>
      <c r="B187" s="28" t="s">
        <v>9</v>
      </c>
      <c r="C187" s="28"/>
      <c r="D187" s="112">
        <v>10352</v>
      </c>
      <c r="E187" s="24">
        <v>5.0000000000000001E-4</v>
      </c>
      <c r="F187" s="6">
        <v>0</v>
      </c>
      <c r="G187" s="6">
        <f t="shared" si="4"/>
        <v>0</v>
      </c>
      <c r="H187" s="6">
        <v>1</v>
      </c>
      <c r="I187" s="15">
        <f t="shared" si="5"/>
        <v>10352</v>
      </c>
    </row>
    <row r="188" spans="1:9" x14ac:dyDescent="0.2">
      <c r="A188" s="100" t="s">
        <v>349</v>
      </c>
      <c r="B188" s="28" t="s">
        <v>9</v>
      </c>
      <c r="C188" s="28"/>
      <c r="D188" s="112">
        <v>3084</v>
      </c>
      <c r="E188" s="24">
        <v>1E-4</v>
      </c>
      <c r="F188" s="6">
        <v>0</v>
      </c>
      <c r="G188" s="6">
        <f t="shared" si="4"/>
        <v>0</v>
      </c>
      <c r="H188" s="6">
        <v>1</v>
      </c>
      <c r="I188" s="15">
        <f t="shared" si="5"/>
        <v>3084</v>
      </c>
    </row>
    <row r="189" spans="1:9" x14ac:dyDescent="0.2">
      <c r="A189" s="100" t="s">
        <v>334</v>
      </c>
      <c r="B189" s="28" t="s">
        <v>9</v>
      </c>
      <c r="C189" s="28"/>
      <c r="D189" s="112">
        <v>147140</v>
      </c>
      <c r="E189" s="24">
        <v>6.5000000000000006E-3</v>
      </c>
      <c r="F189" s="6">
        <v>0</v>
      </c>
      <c r="G189" s="6">
        <f t="shared" si="4"/>
        <v>0</v>
      </c>
      <c r="H189" s="6">
        <v>1</v>
      </c>
      <c r="I189" s="15">
        <f t="shared" si="5"/>
        <v>147140</v>
      </c>
    </row>
    <row r="190" spans="1:9" x14ac:dyDescent="0.2">
      <c r="A190" s="100" t="s">
        <v>332</v>
      </c>
      <c r="B190" s="28" t="s">
        <v>9</v>
      </c>
      <c r="C190" s="28"/>
      <c r="D190" s="112">
        <v>265469</v>
      </c>
      <c r="E190" s="24">
        <v>1.1699999999999999E-2</v>
      </c>
      <c r="F190" s="6">
        <v>0</v>
      </c>
      <c r="G190" s="6">
        <f t="shared" si="4"/>
        <v>0</v>
      </c>
      <c r="H190" s="6">
        <v>1</v>
      </c>
      <c r="I190" s="15">
        <f t="shared" si="5"/>
        <v>265469</v>
      </c>
    </row>
    <row r="191" spans="1:9" x14ac:dyDescent="0.2">
      <c r="A191" s="100" t="s">
        <v>325</v>
      </c>
      <c r="B191" s="28" t="s">
        <v>9</v>
      </c>
      <c r="C191" s="28" t="s">
        <v>80</v>
      </c>
      <c r="D191" s="112">
        <v>1403170</v>
      </c>
      <c r="E191" s="24">
        <v>6.1900000000000004E-2</v>
      </c>
      <c r="F191" s="6">
        <v>6</v>
      </c>
      <c r="G191" s="6">
        <f t="shared" si="4"/>
        <v>1</v>
      </c>
      <c r="H191" s="6">
        <v>1</v>
      </c>
      <c r="I191" s="15">
        <f t="shared" si="5"/>
        <v>1403170</v>
      </c>
    </row>
    <row r="192" spans="1:9" x14ac:dyDescent="0.2">
      <c r="A192" s="100" t="s">
        <v>339</v>
      </c>
      <c r="B192" s="28" t="s">
        <v>9</v>
      </c>
      <c r="C192" s="28"/>
      <c r="D192" s="112">
        <v>18587</v>
      </c>
      <c r="E192" s="24">
        <v>8.0000000000000004E-4</v>
      </c>
      <c r="F192" s="6">
        <v>0</v>
      </c>
      <c r="G192" s="6">
        <f t="shared" si="4"/>
        <v>0</v>
      </c>
      <c r="H192" s="6">
        <v>1</v>
      </c>
      <c r="I192" s="15">
        <f t="shared" si="5"/>
        <v>18587</v>
      </c>
    </row>
    <row r="193" spans="1:9" x14ac:dyDescent="0.2">
      <c r="A193" s="100" t="s">
        <v>322</v>
      </c>
      <c r="B193" s="28" t="s">
        <v>9</v>
      </c>
      <c r="C193" s="28" t="s">
        <v>81</v>
      </c>
      <c r="D193" s="112">
        <v>3055023</v>
      </c>
      <c r="E193" s="24">
        <v>0.1348</v>
      </c>
      <c r="F193" s="6">
        <v>13</v>
      </c>
      <c r="G193" s="6">
        <f t="shared" si="4"/>
        <v>1</v>
      </c>
      <c r="H193" s="6">
        <v>1</v>
      </c>
      <c r="I193" s="15">
        <f t="shared" si="5"/>
        <v>3055023</v>
      </c>
    </row>
    <row r="194" spans="1:9" x14ac:dyDescent="0.2">
      <c r="A194" s="105" t="s">
        <v>350</v>
      </c>
      <c r="B194" s="28" t="s">
        <v>9</v>
      </c>
      <c r="C194" s="28"/>
      <c r="D194" s="119">
        <v>2061</v>
      </c>
      <c r="E194" s="24">
        <v>1E-4</v>
      </c>
      <c r="F194" s="6">
        <v>0</v>
      </c>
      <c r="G194" s="6">
        <f t="shared" si="4"/>
        <v>0</v>
      </c>
      <c r="H194" s="6">
        <v>1</v>
      </c>
      <c r="I194" s="15">
        <f t="shared" si="5"/>
        <v>2061</v>
      </c>
    </row>
    <row r="195" spans="1:9" x14ac:dyDescent="0.2">
      <c r="A195" s="100" t="s">
        <v>324</v>
      </c>
      <c r="B195" s="28" t="s">
        <v>9</v>
      </c>
      <c r="C195" s="28" t="s">
        <v>687</v>
      </c>
      <c r="D195" s="112">
        <v>1428548</v>
      </c>
      <c r="E195" s="24">
        <v>6.3099999999999989E-2</v>
      </c>
      <c r="F195" s="6">
        <v>6</v>
      </c>
      <c r="G195" s="6">
        <f t="shared" ref="G195:G258" si="6">IF(ISBLANK(C195),0,1)</f>
        <v>1</v>
      </c>
      <c r="H195" s="6">
        <v>1</v>
      </c>
      <c r="I195" s="15">
        <f t="shared" ref="I195:I258" si="7">D195*H195</f>
        <v>1428548</v>
      </c>
    </row>
    <row r="196" spans="1:9" x14ac:dyDescent="0.2">
      <c r="A196" s="105" t="s">
        <v>351</v>
      </c>
      <c r="B196" s="28" t="s">
        <v>9</v>
      </c>
      <c r="C196" s="28"/>
      <c r="D196" s="119">
        <v>1578</v>
      </c>
      <c r="E196" s="24">
        <v>1E-4</v>
      </c>
      <c r="F196" s="6">
        <v>0</v>
      </c>
      <c r="G196" s="6">
        <f t="shared" si="6"/>
        <v>0</v>
      </c>
      <c r="H196" s="6">
        <v>1</v>
      </c>
      <c r="I196" s="15">
        <f t="shared" si="7"/>
        <v>1578</v>
      </c>
    </row>
    <row r="197" spans="1:9" x14ac:dyDescent="0.2">
      <c r="A197" s="100" t="s">
        <v>326</v>
      </c>
      <c r="B197" s="28" t="s">
        <v>9</v>
      </c>
      <c r="C197" s="28"/>
      <c r="D197" s="112">
        <v>795508</v>
      </c>
      <c r="E197" s="24">
        <v>3.5099999999999999E-2</v>
      </c>
      <c r="F197" s="6">
        <v>0</v>
      </c>
      <c r="G197" s="6">
        <f t="shared" si="6"/>
        <v>0</v>
      </c>
      <c r="H197" s="6">
        <v>1</v>
      </c>
      <c r="I197" s="15">
        <f t="shared" si="7"/>
        <v>795508</v>
      </c>
    </row>
    <row r="198" spans="1:9" x14ac:dyDescent="0.2">
      <c r="A198" s="100" t="s">
        <v>328</v>
      </c>
      <c r="B198" s="28" t="s">
        <v>9</v>
      </c>
      <c r="C198" s="28" t="s">
        <v>66</v>
      </c>
      <c r="D198" s="112">
        <v>566057</v>
      </c>
      <c r="E198" s="24">
        <v>2.5000000000000001E-2</v>
      </c>
      <c r="F198" s="6">
        <v>0</v>
      </c>
      <c r="G198" s="6">
        <f t="shared" si="6"/>
        <v>1</v>
      </c>
      <c r="H198" s="6">
        <v>1</v>
      </c>
      <c r="I198" s="15">
        <f t="shared" si="7"/>
        <v>566057</v>
      </c>
    </row>
    <row r="199" spans="1:9" x14ac:dyDescent="0.2">
      <c r="A199" s="100" t="s">
        <v>336</v>
      </c>
      <c r="B199" s="28" t="s">
        <v>9</v>
      </c>
      <c r="C199" s="28"/>
      <c r="D199" s="112">
        <v>51240</v>
      </c>
      <c r="E199" s="24">
        <v>2.3E-3</v>
      </c>
      <c r="F199" s="6">
        <v>0</v>
      </c>
      <c r="G199" s="6">
        <f t="shared" si="6"/>
        <v>0</v>
      </c>
      <c r="H199" s="6">
        <v>1</v>
      </c>
      <c r="I199" s="15">
        <f t="shared" si="7"/>
        <v>51240</v>
      </c>
    </row>
    <row r="200" spans="1:9" x14ac:dyDescent="0.2">
      <c r="A200" s="100" t="s">
        <v>327</v>
      </c>
      <c r="B200" s="28" t="s">
        <v>9</v>
      </c>
      <c r="C200" s="28"/>
      <c r="D200" s="112">
        <v>741772</v>
      </c>
      <c r="E200" s="24">
        <v>3.27E-2</v>
      </c>
      <c r="F200" s="6">
        <v>0</v>
      </c>
      <c r="G200" s="6">
        <f t="shared" si="6"/>
        <v>0</v>
      </c>
      <c r="H200" s="6">
        <v>1</v>
      </c>
      <c r="I200" s="15">
        <f t="shared" si="7"/>
        <v>741772</v>
      </c>
    </row>
    <row r="201" spans="1:9" x14ac:dyDescent="0.2">
      <c r="A201" s="100" t="s">
        <v>347</v>
      </c>
      <c r="B201" s="28" t="s">
        <v>9</v>
      </c>
      <c r="C201" s="28"/>
      <c r="D201" s="112">
        <v>4569</v>
      </c>
      <c r="E201" s="24">
        <v>2.0000000000000001E-4</v>
      </c>
      <c r="F201" s="6">
        <v>0</v>
      </c>
      <c r="G201" s="6">
        <f t="shared" si="6"/>
        <v>0</v>
      </c>
      <c r="H201" s="6">
        <v>1</v>
      </c>
      <c r="I201" s="15">
        <f t="shared" si="7"/>
        <v>4569</v>
      </c>
    </row>
    <row r="202" spans="1:9" x14ac:dyDescent="0.2">
      <c r="A202" s="100" t="s">
        <v>333</v>
      </c>
      <c r="B202" s="28" t="s">
        <v>9</v>
      </c>
      <c r="C202" s="28"/>
      <c r="D202" s="112">
        <v>176339</v>
      </c>
      <c r="E202" s="24">
        <v>7.8000000000000005E-3</v>
      </c>
      <c r="F202" s="6">
        <v>0</v>
      </c>
      <c r="G202" s="6">
        <f t="shared" si="6"/>
        <v>0</v>
      </c>
      <c r="H202" s="6">
        <v>1</v>
      </c>
      <c r="I202" s="15">
        <f t="shared" si="7"/>
        <v>176339</v>
      </c>
    </row>
    <row r="203" spans="1:9" x14ac:dyDescent="0.2">
      <c r="A203" s="100" t="s">
        <v>345</v>
      </c>
      <c r="B203" s="28" t="s">
        <v>9</v>
      </c>
      <c r="C203" s="28"/>
      <c r="D203" s="112">
        <v>5882</v>
      </c>
      <c r="E203" s="24">
        <v>2.9999999999999997E-4</v>
      </c>
      <c r="F203" s="6">
        <v>0</v>
      </c>
      <c r="G203" s="6">
        <f t="shared" si="6"/>
        <v>0</v>
      </c>
      <c r="H203" s="6">
        <v>1</v>
      </c>
      <c r="I203" s="15">
        <f t="shared" si="7"/>
        <v>5882</v>
      </c>
    </row>
    <row r="204" spans="1:9" x14ac:dyDescent="0.2">
      <c r="A204" s="105" t="s">
        <v>353</v>
      </c>
      <c r="B204" s="28" t="s">
        <v>9</v>
      </c>
      <c r="C204" s="28"/>
      <c r="D204" s="119">
        <v>1321</v>
      </c>
      <c r="E204" s="24">
        <v>1E-4</v>
      </c>
      <c r="F204" s="6">
        <v>0</v>
      </c>
      <c r="G204" s="6">
        <f t="shared" si="6"/>
        <v>0</v>
      </c>
      <c r="H204" s="6">
        <v>1</v>
      </c>
      <c r="I204" s="15">
        <f t="shared" si="7"/>
        <v>1321</v>
      </c>
    </row>
    <row r="205" spans="1:9" x14ac:dyDescent="0.2">
      <c r="A205" s="100" t="s">
        <v>344</v>
      </c>
      <c r="B205" s="28" t="s">
        <v>9</v>
      </c>
      <c r="C205" s="28"/>
      <c r="D205" s="112">
        <v>6663</v>
      </c>
      <c r="E205" s="24">
        <v>2.9999999999999997E-4</v>
      </c>
      <c r="F205" s="6">
        <v>0</v>
      </c>
      <c r="G205" s="6">
        <f t="shared" si="6"/>
        <v>0</v>
      </c>
      <c r="H205" s="6">
        <v>1</v>
      </c>
      <c r="I205" s="15">
        <f t="shared" si="7"/>
        <v>6663</v>
      </c>
    </row>
    <row r="206" spans="1:9" x14ac:dyDescent="0.2">
      <c r="A206" s="100" t="s">
        <v>330</v>
      </c>
      <c r="B206" s="28" t="s">
        <v>9</v>
      </c>
      <c r="C206" s="28" t="s">
        <v>679</v>
      </c>
      <c r="D206" s="112">
        <v>490074</v>
      </c>
      <c r="E206" s="24">
        <v>2.1600000000000001E-2</v>
      </c>
      <c r="F206" s="6">
        <v>0</v>
      </c>
      <c r="G206" s="6">
        <f t="shared" si="6"/>
        <v>1</v>
      </c>
      <c r="H206" s="6">
        <v>1</v>
      </c>
      <c r="I206" s="15">
        <f t="shared" si="7"/>
        <v>490074</v>
      </c>
    </row>
    <row r="207" spans="1:9" x14ac:dyDescent="0.2">
      <c r="A207" s="100" t="s">
        <v>340</v>
      </c>
      <c r="B207" s="28" t="s">
        <v>9</v>
      </c>
      <c r="C207" s="28"/>
      <c r="D207" s="112">
        <v>12146</v>
      </c>
      <c r="E207" s="24">
        <v>5.0000000000000001E-4</v>
      </c>
      <c r="F207" s="6">
        <v>0</v>
      </c>
      <c r="G207" s="6">
        <f t="shared" si="6"/>
        <v>0</v>
      </c>
      <c r="H207" s="6">
        <v>1</v>
      </c>
      <c r="I207" s="15">
        <f t="shared" si="7"/>
        <v>12146</v>
      </c>
    </row>
    <row r="208" spans="1:9" x14ac:dyDescent="0.2">
      <c r="A208" s="100" t="s">
        <v>337</v>
      </c>
      <c r="B208" s="28" t="s">
        <v>9</v>
      </c>
      <c r="C208" s="28" t="s">
        <v>677</v>
      </c>
      <c r="D208" s="112">
        <v>30105</v>
      </c>
      <c r="E208" s="24">
        <v>1.2999999999999999E-3</v>
      </c>
      <c r="F208" s="6">
        <v>0</v>
      </c>
      <c r="G208" s="6">
        <f t="shared" si="6"/>
        <v>1</v>
      </c>
      <c r="H208" s="6">
        <v>1</v>
      </c>
      <c r="I208" s="15">
        <f t="shared" si="7"/>
        <v>30105</v>
      </c>
    </row>
    <row r="209" spans="1:9" x14ac:dyDescent="0.2">
      <c r="A209" s="105" t="s">
        <v>352</v>
      </c>
      <c r="B209" s="28" t="s">
        <v>9</v>
      </c>
      <c r="C209" s="28"/>
      <c r="D209" s="119">
        <v>1413</v>
      </c>
      <c r="E209" s="24">
        <v>1E-4</v>
      </c>
      <c r="F209" s="6">
        <v>0</v>
      </c>
      <c r="G209" s="6">
        <f t="shared" si="6"/>
        <v>0</v>
      </c>
      <c r="H209" s="6">
        <v>1</v>
      </c>
      <c r="I209" s="15">
        <f t="shared" si="7"/>
        <v>1413</v>
      </c>
    </row>
    <row r="210" spans="1:9" x14ac:dyDescent="0.2">
      <c r="A210" s="100" t="s">
        <v>329</v>
      </c>
      <c r="B210" s="28" t="s">
        <v>9</v>
      </c>
      <c r="C210" s="28" t="s">
        <v>82</v>
      </c>
      <c r="D210" s="112">
        <v>564949</v>
      </c>
      <c r="E210" s="24">
        <v>2.4900000000000002E-2</v>
      </c>
      <c r="F210" s="6">
        <v>0</v>
      </c>
      <c r="G210" s="6">
        <f t="shared" si="6"/>
        <v>1</v>
      </c>
      <c r="H210" s="6">
        <v>1</v>
      </c>
      <c r="I210" s="15">
        <f t="shared" si="7"/>
        <v>564949</v>
      </c>
    </row>
    <row r="211" spans="1:9" x14ac:dyDescent="0.2">
      <c r="A211" s="100" t="s">
        <v>320</v>
      </c>
      <c r="B211" s="28" t="s">
        <v>9</v>
      </c>
      <c r="C211" s="28" t="s">
        <v>38</v>
      </c>
      <c r="D211" s="112">
        <v>5286939</v>
      </c>
      <c r="E211" s="24">
        <v>0.2334</v>
      </c>
      <c r="F211" s="6">
        <v>23</v>
      </c>
      <c r="G211" s="6">
        <f t="shared" si="6"/>
        <v>1</v>
      </c>
      <c r="H211" s="6">
        <v>1</v>
      </c>
      <c r="I211" s="15">
        <f t="shared" si="7"/>
        <v>5286939</v>
      </c>
    </row>
    <row r="212" spans="1:9" x14ac:dyDescent="0.2">
      <c r="A212" s="100" t="s">
        <v>321</v>
      </c>
      <c r="B212" s="28" t="s">
        <v>9</v>
      </c>
      <c r="C212" s="28" t="s">
        <v>683</v>
      </c>
      <c r="D212" s="112">
        <v>5079015</v>
      </c>
      <c r="E212" s="24">
        <v>0.22420000000000001</v>
      </c>
      <c r="F212" s="6">
        <v>23</v>
      </c>
      <c r="G212" s="6">
        <v>2</v>
      </c>
      <c r="H212" s="6">
        <v>1</v>
      </c>
      <c r="I212" s="15">
        <f t="shared" si="7"/>
        <v>5079015</v>
      </c>
    </row>
    <row r="213" spans="1:9" x14ac:dyDescent="0.2">
      <c r="A213" s="100" t="s">
        <v>346</v>
      </c>
      <c r="B213" s="28" t="s">
        <v>9</v>
      </c>
      <c r="C213" s="28"/>
      <c r="D213" s="112">
        <v>4912</v>
      </c>
      <c r="E213" s="24">
        <v>2.0000000000000001E-4</v>
      </c>
      <c r="F213" s="6">
        <v>0</v>
      </c>
      <c r="G213" s="6">
        <f t="shared" si="6"/>
        <v>0</v>
      </c>
      <c r="H213" s="6">
        <v>1</v>
      </c>
      <c r="I213" s="15">
        <f t="shared" si="7"/>
        <v>4912</v>
      </c>
    </row>
    <row r="214" spans="1:9" x14ac:dyDescent="0.2">
      <c r="A214" s="100" t="s">
        <v>338</v>
      </c>
      <c r="B214" s="28" t="s">
        <v>9</v>
      </c>
      <c r="C214" s="28"/>
      <c r="D214" s="112">
        <v>28469</v>
      </c>
      <c r="E214" s="24">
        <v>1.2999999999999999E-3</v>
      </c>
      <c r="F214" s="6">
        <v>0</v>
      </c>
      <c r="G214" s="6">
        <f t="shared" si="6"/>
        <v>0</v>
      </c>
      <c r="H214" s="6">
        <v>1</v>
      </c>
      <c r="I214" s="15">
        <f t="shared" si="7"/>
        <v>28469</v>
      </c>
    </row>
    <row r="215" spans="1:9" x14ac:dyDescent="0.2">
      <c r="A215" s="100" t="s">
        <v>348</v>
      </c>
      <c r="B215" s="28" t="s">
        <v>9</v>
      </c>
      <c r="C215" s="28"/>
      <c r="D215" s="112">
        <v>3150</v>
      </c>
      <c r="E215" s="24">
        <v>1E-4</v>
      </c>
      <c r="F215" s="6">
        <v>0</v>
      </c>
      <c r="G215" s="6">
        <f t="shared" si="6"/>
        <v>0</v>
      </c>
      <c r="H215" s="6">
        <v>1</v>
      </c>
      <c r="I215" s="15">
        <f t="shared" si="7"/>
        <v>3150</v>
      </c>
    </row>
    <row r="216" spans="1:9" x14ac:dyDescent="0.2">
      <c r="A216" s="100" t="s">
        <v>323</v>
      </c>
      <c r="B216" s="28" t="s">
        <v>9</v>
      </c>
      <c r="C216" s="28" t="s">
        <v>35</v>
      </c>
      <c r="D216" s="112">
        <v>1920407</v>
      </c>
      <c r="E216" s="24">
        <v>8.48E-2</v>
      </c>
      <c r="F216" s="6">
        <v>8</v>
      </c>
      <c r="G216" s="6">
        <f t="shared" si="6"/>
        <v>1</v>
      </c>
      <c r="H216" s="6">
        <v>1</v>
      </c>
      <c r="I216" s="15">
        <f t="shared" si="7"/>
        <v>1920407</v>
      </c>
    </row>
    <row r="217" spans="1:9" x14ac:dyDescent="0.2">
      <c r="A217" s="100" t="s">
        <v>331</v>
      </c>
      <c r="B217" s="28" t="s">
        <v>9</v>
      </c>
      <c r="C217" s="28"/>
      <c r="D217" s="112">
        <v>412136</v>
      </c>
      <c r="E217" s="24">
        <v>1.8200000000000001E-2</v>
      </c>
      <c r="F217" s="6">
        <v>0</v>
      </c>
      <c r="G217" s="6">
        <f t="shared" si="6"/>
        <v>0</v>
      </c>
      <c r="H217" s="6">
        <v>1</v>
      </c>
      <c r="I217" s="15">
        <f t="shared" si="7"/>
        <v>412136</v>
      </c>
    </row>
    <row r="218" spans="1:9" x14ac:dyDescent="0.2">
      <c r="A218" s="101" t="s">
        <v>55</v>
      </c>
      <c r="B218" s="28" t="s">
        <v>10</v>
      </c>
      <c r="C218" s="28"/>
      <c r="D218" s="112">
        <v>4104453</v>
      </c>
      <c r="E218" s="24">
        <v>0.11</v>
      </c>
      <c r="F218" s="114">
        <v>11</v>
      </c>
      <c r="G218" s="6">
        <f t="shared" si="6"/>
        <v>0</v>
      </c>
      <c r="H218" s="6">
        <v>1</v>
      </c>
      <c r="I218" s="15">
        <f t="shared" si="7"/>
        <v>4104453</v>
      </c>
    </row>
    <row r="219" spans="1:9" x14ac:dyDescent="0.2">
      <c r="A219" s="101" t="s">
        <v>231</v>
      </c>
      <c r="B219" s="28" t="s">
        <v>10</v>
      </c>
      <c r="C219" s="28" t="s">
        <v>676</v>
      </c>
      <c r="D219" s="112">
        <v>66327</v>
      </c>
      <c r="E219" s="24">
        <v>2E-3</v>
      </c>
      <c r="F219" s="114">
        <v>0</v>
      </c>
      <c r="G219" s="6">
        <f t="shared" si="6"/>
        <v>1</v>
      </c>
      <c r="H219" s="6">
        <v>1</v>
      </c>
      <c r="I219" s="15">
        <f t="shared" si="7"/>
        <v>66327</v>
      </c>
    </row>
    <row r="220" spans="1:9" x14ac:dyDescent="0.2">
      <c r="A220" s="101" t="s">
        <v>229</v>
      </c>
      <c r="B220" s="28" t="s">
        <v>10</v>
      </c>
      <c r="C220" s="28" t="s">
        <v>679</v>
      </c>
      <c r="D220" s="112">
        <v>9978</v>
      </c>
      <c r="E220" s="24">
        <v>3.0000000000000001E-3</v>
      </c>
      <c r="F220" s="114">
        <v>0</v>
      </c>
      <c r="G220" s="6">
        <f t="shared" si="6"/>
        <v>1</v>
      </c>
      <c r="H220" s="6">
        <v>1</v>
      </c>
      <c r="I220" s="15">
        <f t="shared" si="7"/>
        <v>9978</v>
      </c>
    </row>
    <row r="221" spans="1:9" x14ac:dyDescent="0.2">
      <c r="A221" s="101" t="s">
        <v>230</v>
      </c>
      <c r="B221" s="28" t="s">
        <v>10</v>
      </c>
      <c r="C221" s="28" t="s">
        <v>679</v>
      </c>
      <c r="D221" s="112">
        <v>68572</v>
      </c>
      <c r="E221" s="24">
        <v>2E-3</v>
      </c>
      <c r="F221" s="114">
        <v>0</v>
      </c>
      <c r="G221" s="6">
        <f t="shared" si="6"/>
        <v>1</v>
      </c>
      <c r="H221" s="6">
        <v>1</v>
      </c>
      <c r="I221" s="15">
        <f t="shared" si="7"/>
        <v>68572</v>
      </c>
    </row>
    <row r="222" spans="1:9" x14ac:dyDescent="0.2">
      <c r="A222" s="101" t="s">
        <v>219</v>
      </c>
      <c r="B222" s="28" t="s">
        <v>10</v>
      </c>
      <c r="C222" s="28" t="s">
        <v>679</v>
      </c>
      <c r="D222" s="112">
        <v>542226</v>
      </c>
      <c r="E222" s="24">
        <v>1.3999999999999999E-2</v>
      </c>
      <c r="F222" s="114">
        <v>1</v>
      </c>
      <c r="G222" s="6">
        <f t="shared" si="6"/>
        <v>1</v>
      </c>
      <c r="H222" s="6">
        <v>1</v>
      </c>
      <c r="I222" s="15">
        <f t="shared" si="7"/>
        <v>542226</v>
      </c>
    </row>
    <row r="223" spans="1:9" x14ac:dyDescent="0.2">
      <c r="A223" s="101" t="s">
        <v>233</v>
      </c>
      <c r="B223" s="28" t="s">
        <v>10</v>
      </c>
      <c r="C223" s="28"/>
      <c r="D223" s="112">
        <v>40818</v>
      </c>
      <c r="E223" s="24">
        <v>1E-3</v>
      </c>
      <c r="F223" s="114">
        <v>0</v>
      </c>
      <c r="G223" s="6">
        <f t="shared" si="6"/>
        <v>0</v>
      </c>
      <c r="H223" s="6">
        <v>1</v>
      </c>
      <c r="I223" s="15">
        <f t="shared" si="7"/>
        <v>40818</v>
      </c>
    </row>
    <row r="224" spans="1:9" x14ac:dyDescent="0.2">
      <c r="A224" s="101" t="s">
        <v>232</v>
      </c>
      <c r="B224" s="28" t="s">
        <v>10</v>
      </c>
      <c r="C224" s="28"/>
      <c r="D224" s="112">
        <v>68647</v>
      </c>
      <c r="E224" s="24">
        <v>2E-3</v>
      </c>
      <c r="F224" s="114">
        <v>0</v>
      </c>
      <c r="G224" s="6">
        <f t="shared" si="6"/>
        <v>0</v>
      </c>
      <c r="H224" s="6">
        <v>1</v>
      </c>
      <c r="I224" s="15">
        <f t="shared" si="7"/>
        <v>68647</v>
      </c>
    </row>
    <row r="225" spans="1:9" x14ac:dyDescent="0.2">
      <c r="A225" s="101" t="s">
        <v>225</v>
      </c>
      <c r="B225" s="28" t="s">
        <v>10</v>
      </c>
      <c r="C225" s="28"/>
      <c r="D225" s="112">
        <v>8188</v>
      </c>
      <c r="E225" s="24">
        <v>2E-3</v>
      </c>
      <c r="F225" s="114">
        <v>0</v>
      </c>
      <c r="G225" s="6">
        <f t="shared" si="6"/>
        <v>0</v>
      </c>
      <c r="H225" s="6">
        <v>1</v>
      </c>
      <c r="I225" s="15">
        <f t="shared" si="7"/>
        <v>8188</v>
      </c>
    </row>
    <row r="226" spans="1:9" x14ac:dyDescent="0.2">
      <c r="A226" s="101" t="s">
        <v>79</v>
      </c>
      <c r="B226" s="28" t="s">
        <v>10</v>
      </c>
      <c r="C226" s="28" t="s">
        <v>35</v>
      </c>
      <c r="D226" s="112">
        <v>8438975</v>
      </c>
      <c r="E226" s="24">
        <v>0.22600000000000001</v>
      </c>
      <c r="F226" s="114">
        <v>23</v>
      </c>
      <c r="G226" s="6">
        <f t="shared" si="6"/>
        <v>1</v>
      </c>
      <c r="H226" s="6">
        <v>1</v>
      </c>
      <c r="I226" s="15">
        <f t="shared" si="7"/>
        <v>8438975</v>
      </c>
    </row>
    <row r="227" spans="1:9" x14ac:dyDescent="0.2">
      <c r="A227" s="101" t="s">
        <v>78</v>
      </c>
      <c r="B227" s="28" t="s">
        <v>10</v>
      </c>
      <c r="C227" s="28" t="s">
        <v>35</v>
      </c>
      <c r="D227" s="112">
        <v>2355067</v>
      </c>
      <c r="E227" s="24">
        <v>6.3E-2</v>
      </c>
      <c r="F227" s="114">
        <v>6</v>
      </c>
      <c r="G227" s="6">
        <f t="shared" si="6"/>
        <v>1</v>
      </c>
      <c r="H227" s="6">
        <v>1</v>
      </c>
      <c r="I227" s="15">
        <f t="shared" si="7"/>
        <v>2355067</v>
      </c>
    </row>
    <row r="228" spans="1:9" x14ac:dyDescent="0.2">
      <c r="A228" s="101" t="s">
        <v>235</v>
      </c>
      <c r="B228" s="28" t="s">
        <v>10</v>
      </c>
      <c r="C228" s="28"/>
      <c r="D228" s="112">
        <v>130229</v>
      </c>
      <c r="E228" s="24">
        <v>3.0000000000000001E-3</v>
      </c>
      <c r="F228" s="114">
        <v>0</v>
      </c>
      <c r="G228" s="6">
        <f t="shared" si="6"/>
        <v>0</v>
      </c>
      <c r="H228" s="6">
        <v>1</v>
      </c>
      <c r="I228" s="15">
        <f t="shared" si="7"/>
        <v>130229</v>
      </c>
    </row>
    <row r="229" spans="1:9" x14ac:dyDescent="0.2">
      <c r="A229" s="101" t="s">
        <v>226</v>
      </c>
      <c r="B229" s="28" t="s">
        <v>10</v>
      </c>
      <c r="C229" s="28"/>
      <c r="D229" s="112">
        <v>20396</v>
      </c>
      <c r="E229" s="24">
        <v>1E-3</v>
      </c>
      <c r="F229" s="114">
        <v>0</v>
      </c>
      <c r="G229" s="6">
        <f t="shared" si="6"/>
        <v>0</v>
      </c>
      <c r="H229" s="6">
        <v>1</v>
      </c>
      <c r="I229" s="15">
        <f t="shared" si="7"/>
        <v>20396</v>
      </c>
    </row>
    <row r="230" spans="1:9" x14ac:dyDescent="0.2">
      <c r="A230" s="101" t="s">
        <v>220</v>
      </c>
      <c r="B230" s="28" t="s">
        <v>10</v>
      </c>
      <c r="C230" s="28" t="s">
        <v>676</v>
      </c>
      <c r="D230" s="112">
        <v>273828</v>
      </c>
      <c r="E230" s="24">
        <v>6.9999999999999993E-3</v>
      </c>
      <c r="F230" s="114">
        <v>1</v>
      </c>
      <c r="G230" s="6">
        <f t="shared" si="6"/>
        <v>1</v>
      </c>
      <c r="H230" s="6">
        <v>1</v>
      </c>
      <c r="I230" s="15">
        <f t="shared" si="7"/>
        <v>273828</v>
      </c>
    </row>
    <row r="231" spans="1:9" x14ac:dyDescent="0.2">
      <c r="A231" s="101" t="s">
        <v>56</v>
      </c>
      <c r="B231" s="28" t="s">
        <v>10</v>
      </c>
      <c r="C231" s="28" t="s">
        <v>66</v>
      </c>
      <c r="D231" s="112">
        <v>2028594</v>
      </c>
      <c r="E231" s="24">
        <v>5.4000000000000006E-2</v>
      </c>
      <c r="F231" s="114">
        <v>5</v>
      </c>
      <c r="G231" s="6">
        <f t="shared" si="6"/>
        <v>1</v>
      </c>
      <c r="H231" s="6">
        <v>1</v>
      </c>
      <c r="I231" s="15">
        <f t="shared" si="7"/>
        <v>2028594</v>
      </c>
    </row>
    <row r="232" spans="1:9" x14ac:dyDescent="0.2">
      <c r="A232" s="101" t="s">
        <v>217</v>
      </c>
      <c r="B232" s="28" t="s">
        <v>10</v>
      </c>
      <c r="C232" s="28" t="s">
        <v>566</v>
      </c>
      <c r="D232" s="112">
        <v>806703</v>
      </c>
      <c r="E232" s="24">
        <v>2.2000000000000002E-2</v>
      </c>
      <c r="F232" s="114">
        <v>2</v>
      </c>
      <c r="G232" s="6">
        <f t="shared" si="6"/>
        <v>1</v>
      </c>
      <c r="H232" s="6">
        <v>1</v>
      </c>
      <c r="I232" s="15">
        <f t="shared" si="7"/>
        <v>806703</v>
      </c>
    </row>
    <row r="233" spans="1:9" x14ac:dyDescent="0.2">
      <c r="A233" s="101" t="s">
        <v>242</v>
      </c>
      <c r="B233" s="28" t="s">
        <v>10</v>
      </c>
      <c r="C233" s="28"/>
      <c r="D233" s="112">
        <v>76255</v>
      </c>
      <c r="E233" s="24">
        <v>2E-3</v>
      </c>
      <c r="F233" s="114">
        <v>0</v>
      </c>
      <c r="G233" s="6">
        <f t="shared" si="6"/>
        <v>0</v>
      </c>
      <c r="H233" s="6">
        <v>1</v>
      </c>
      <c r="I233" s="15">
        <f t="shared" si="7"/>
        <v>76255</v>
      </c>
    </row>
    <row r="234" spans="1:9" x14ac:dyDescent="0.2">
      <c r="A234" s="101" t="s">
        <v>215</v>
      </c>
      <c r="B234" s="28" t="s">
        <v>10</v>
      </c>
      <c r="C234" s="28" t="s">
        <v>81</v>
      </c>
      <c r="D234" s="112">
        <v>7677071</v>
      </c>
      <c r="E234" s="24">
        <v>0.20499999999999999</v>
      </c>
      <c r="F234" s="114">
        <v>21</v>
      </c>
      <c r="G234" s="6">
        <f t="shared" si="6"/>
        <v>1</v>
      </c>
      <c r="H234" s="6">
        <v>1</v>
      </c>
      <c r="I234" s="15">
        <f t="shared" si="7"/>
        <v>7677071</v>
      </c>
    </row>
    <row r="235" spans="1:9" x14ac:dyDescent="0.2">
      <c r="A235" s="101" t="s">
        <v>249</v>
      </c>
      <c r="B235" s="28" t="s">
        <v>10</v>
      </c>
      <c r="C235" s="28"/>
      <c r="D235" s="112">
        <v>70869</v>
      </c>
      <c r="E235" s="24">
        <v>2E-3</v>
      </c>
      <c r="F235" s="114">
        <v>0</v>
      </c>
      <c r="G235" s="6">
        <f t="shared" si="6"/>
        <v>0</v>
      </c>
      <c r="H235" s="6">
        <v>1</v>
      </c>
      <c r="I235" s="15">
        <f t="shared" si="7"/>
        <v>70869</v>
      </c>
    </row>
    <row r="236" spans="1:9" x14ac:dyDescent="0.2">
      <c r="A236" s="101" t="s">
        <v>244</v>
      </c>
      <c r="B236" s="28" t="s">
        <v>10</v>
      </c>
      <c r="C236" s="28"/>
      <c r="D236" s="112">
        <v>3447</v>
      </c>
      <c r="E236" s="24">
        <v>1E-3</v>
      </c>
      <c r="F236" s="114">
        <v>0</v>
      </c>
      <c r="G236" s="6">
        <f t="shared" si="6"/>
        <v>0</v>
      </c>
      <c r="H236" s="6">
        <v>1</v>
      </c>
      <c r="I236" s="15">
        <f t="shared" si="7"/>
        <v>3447</v>
      </c>
    </row>
    <row r="237" spans="1:9" x14ac:dyDescent="0.2">
      <c r="A237" s="101" t="s">
        <v>236</v>
      </c>
      <c r="B237" s="28" t="s">
        <v>10</v>
      </c>
      <c r="C237" s="28"/>
      <c r="D237" s="112">
        <v>12756</v>
      </c>
      <c r="E237" s="24">
        <v>0</v>
      </c>
      <c r="F237" s="114">
        <v>0</v>
      </c>
      <c r="G237" s="6">
        <f t="shared" si="6"/>
        <v>0</v>
      </c>
      <c r="H237" s="6">
        <v>1</v>
      </c>
      <c r="I237" s="15">
        <f t="shared" si="7"/>
        <v>12756</v>
      </c>
    </row>
    <row r="238" spans="1:9" x14ac:dyDescent="0.2">
      <c r="A238" s="101" t="s">
        <v>243</v>
      </c>
      <c r="B238" s="28" t="s">
        <v>10</v>
      </c>
      <c r="C238" s="28" t="s">
        <v>43</v>
      </c>
      <c r="D238" s="112">
        <v>43961</v>
      </c>
      <c r="E238" s="24">
        <v>1E-3</v>
      </c>
      <c r="F238" s="114">
        <v>0</v>
      </c>
      <c r="G238" s="6">
        <f t="shared" si="6"/>
        <v>1</v>
      </c>
      <c r="H238" s="6">
        <v>1</v>
      </c>
      <c r="I238" s="15">
        <f t="shared" si="7"/>
        <v>43961</v>
      </c>
    </row>
    <row r="239" spans="1:9" x14ac:dyDescent="0.2">
      <c r="A239" s="101" t="s">
        <v>240</v>
      </c>
      <c r="B239" s="28" t="s">
        <v>10</v>
      </c>
      <c r="C239" s="28"/>
      <c r="D239" s="112">
        <v>3316</v>
      </c>
      <c r="E239" s="24">
        <v>1E-3</v>
      </c>
      <c r="F239" s="114">
        <v>0</v>
      </c>
      <c r="G239" s="6">
        <f t="shared" si="6"/>
        <v>0</v>
      </c>
      <c r="H239" s="6">
        <v>1</v>
      </c>
      <c r="I239" s="15">
        <f t="shared" si="7"/>
        <v>3316</v>
      </c>
    </row>
    <row r="240" spans="1:9" x14ac:dyDescent="0.2">
      <c r="A240" s="101" t="s">
        <v>227</v>
      </c>
      <c r="B240" s="28" t="s">
        <v>10</v>
      </c>
      <c r="C240" s="28"/>
      <c r="D240" s="112">
        <v>18342</v>
      </c>
      <c r="E240" s="24">
        <v>0</v>
      </c>
      <c r="F240" s="114">
        <v>0</v>
      </c>
      <c r="G240" s="6">
        <f t="shared" si="6"/>
        <v>0</v>
      </c>
      <c r="H240" s="6">
        <v>1</v>
      </c>
      <c r="I240" s="15">
        <f t="shared" si="7"/>
        <v>18342</v>
      </c>
    </row>
    <row r="241" spans="1:9" x14ac:dyDescent="0.2">
      <c r="A241" s="101" t="s">
        <v>245</v>
      </c>
      <c r="B241" s="28" t="s">
        <v>10</v>
      </c>
      <c r="C241" s="28"/>
      <c r="D241" s="112">
        <v>15909</v>
      </c>
      <c r="E241" s="24">
        <v>0</v>
      </c>
      <c r="F241" s="114">
        <v>0</v>
      </c>
      <c r="G241" s="6">
        <f t="shared" si="6"/>
        <v>0</v>
      </c>
      <c r="H241" s="6">
        <v>1</v>
      </c>
      <c r="I241" s="15">
        <f t="shared" si="7"/>
        <v>15909</v>
      </c>
    </row>
    <row r="242" spans="1:9" x14ac:dyDescent="0.2">
      <c r="A242" s="101" t="s">
        <v>59</v>
      </c>
      <c r="B242" s="28" t="s">
        <v>10</v>
      </c>
      <c r="C242" s="28"/>
      <c r="D242" s="112">
        <v>101011</v>
      </c>
      <c r="E242" s="24">
        <v>3.0000000000000001E-3</v>
      </c>
      <c r="F242" s="114">
        <v>0</v>
      </c>
      <c r="G242" s="6">
        <f t="shared" si="6"/>
        <v>0</v>
      </c>
      <c r="H242" s="6">
        <v>1</v>
      </c>
      <c r="I242" s="15">
        <f t="shared" si="7"/>
        <v>101011</v>
      </c>
    </row>
    <row r="243" spans="1:9" x14ac:dyDescent="0.2">
      <c r="A243" s="101" t="s">
        <v>57</v>
      </c>
      <c r="B243" s="28" t="s">
        <v>10</v>
      </c>
      <c r="C243" s="28"/>
      <c r="D243" s="112">
        <v>369869</v>
      </c>
      <c r="E243" s="24">
        <v>0.01</v>
      </c>
      <c r="F243" s="114">
        <v>1</v>
      </c>
      <c r="G243" s="6">
        <f t="shared" si="6"/>
        <v>0</v>
      </c>
      <c r="H243" s="6">
        <v>1</v>
      </c>
      <c r="I243" s="15">
        <f t="shared" si="7"/>
        <v>369869</v>
      </c>
    </row>
    <row r="244" spans="1:9" x14ac:dyDescent="0.2">
      <c r="A244" s="101" t="s">
        <v>246</v>
      </c>
      <c r="B244" s="28" t="s">
        <v>10</v>
      </c>
      <c r="C244" s="28"/>
      <c r="D244" s="112">
        <v>35796</v>
      </c>
      <c r="E244" s="24">
        <v>1E-3</v>
      </c>
      <c r="F244" s="114">
        <v>0</v>
      </c>
      <c r="G244" s="6">
        <f t="shared" si="6"/>
        <v>0</v>
      </c>
      <c r="H244" s="6">
        <v>1</v>
      </c>
      <c r="I244" s="15">
        <f t="shared" si="7"/>
        <v>35796</v>
      </c>
    </row>
    <row r="245" spans="1:9" x14ac:dyDescent="0.2">
      <c r="A245" s="101" t="s">
        <v>248</v>
      </c>
      <c r="B245" s="28" t="s">
        <v>10</v>
      </c>
      <c r="C245" s="28" t="s">
        <v>679</v>
      </c>
      <c r="D245" s="112">
        <v>85809</v>
      </c>
      <c r="E245" s="24">
        <v>2E-3</v>
      </c>
      <c r="F245" s="114">
        <v>0</v>
      </c>
      <c r="G245" s="6">
        <f t="shared" si="6"/>
        <v>1</v>
      </c>
      <c r="H245" s="6">
        <v>1</v>
      </c>
      <c r="I245" s="15">
        <f t="shared" si="7"/>
        <v>85809</v>
      </c>
    </row>
    <row r="246" spans="1:9" x14ac:dyDescent="0.2">
      <c r="A246" s="101" t="s">
        <v>218</v>
      </c>
      <c r="B246" s="28" t="s">
        <v>10</v>
      </c>
      <c r="C246" s="28" t="s">
        <v>677</v>
      </c>
      <c r="D246" s="112">
        <v>243302</v>
      </c>
      <c r="E246" s="24">
        <v>6.9999999999999993E-3</v>
      </c>
      <c r="F246" s="114">
        <v>1</v>
      </c>
      <c r="G246" s="6">
        <f t="shared" si="6"/>
        <v>1</v>
      </c>
      <c r="H246" s="6">
        <v>1</v>
      </c>
      <c r="I246" s="15">
        <f t="shared" si="7"/>
        <v>243302</v>
      </c>
    </row>
    <row r="247" spans="1:9" x14ac:dyDescent="0.2">
      <c r="A247" s="101" t="s">
        <v>224</v>
      </c>
      <c r="B247" s="28" t="s">
        <v>10</v>
      </c>
      <c r="C247" s="28"/>
      <c r="D247" s="112">
        <v>584</v>
      </c>
      <c r="E247" s="24">
        <v>2E-3</v>
      </c>
      <c r="F247" s="114">
        <v>0</v>
      </c>
      <c r="G247" s="6">
        <f t="shared" si="6"/>
        <v>0</v>
      </c>
      <c r="H247" s="6">
        <v>1</v>
      </c>
      <c r="I247" s="15">
        <f t="shared" si="7"/>
        <v>584</v>
      </c>
    </row>
    <row r="248" spans="1:9" x14ac:dyDescent="0.2">
      <c r="A248" s="101" t="s">
        <v>228</v>
      </c>
      <c r="B248" s="28" t="s">
        <v>10</v>
      </c>
      <c r="C248" s="28"/>
      <c r="D248" s="112">
        <v>5283</v>
      </c>
      <c r="E248" s="24">
        <v>0</v>
      </c>
      <c r="F248" s="114">
        <v>0</v>
      </c>
      <c r="G248" s="6">
        <f t="shared" si="6"/>
        <v>0</v>
      </c>
      <c r="H248" s="6">
        <v>1</v>
      </c>
      <c r="I248" s="15">
        <f t="shared" si="7"/>
        <v>5283</v>
      </c>
    </row>
    <row r="249" spans="1:9" x14ac:dyDescent="0.2">
      <c r="A249" s="101" t="s">
        <v>52</v>
      </c>
      <c r="B249" s="28" t="s">
        <v>10</v>
      </c>
      <c r="C249" s="28" t="s">
        <v>80</v>
      </c>
      <c r="D249" s="112">
        <v>5916882</v>
      </c>
      <c r="E249" s="24">
        <v>0.158</v>
      </c>
      <c r="F249" s="114">
        <v>16</v>
      </c>
      <c r="G249" s="6">
        <f t="shared" si="6"/>
        <v>1</v>
      </c>
      <c r="H249" s="6">
        <v>1</v>
      </c>
      <c r="I249" s="15">
        <f t="shared" si="7"/>
        <v>5916882</v>
      </c>
    </row>
    <row r="250" spans="1:9" x14ac:dyDescent="0.2">
      <c r="A250" s="101" t="s">
        <v>234</v>
      </c>
      <c r="B250" s="28" t="s">
        <v>10</v>
      </c>
      <c r="C250" s="28"/>
      <c r="D250" s="112">
        <v>25449</v>
      </c>
      <c r="E250" s="24">
        <v>1E-3</v>
      </c>
      <c r="F250" s="114">
        <v>0</v>
      </c>
      <c r="G250" s="6">
        <f t="shared" si="6"/>
        <v>0</v>
      </c>
      <c r="H250" s="6">
        <v>1</v>
      </c>
      <c r="I250" s="15">
        <f t="shared" si="7"/>
        <v>25449</v>
      </c>
    </row>
    <row r="251" spans="1:9" x14ac:dyDescent="0.2">
      <c r="A251" s="101" t="s">
        <v>237</v>
      </c>
      <c r="B251" s="28" t="s">
        <v>10</v>
      </c>
      <c r="C251" s="28"/>
      <c r="D251" s="112">
        <v>71295</v>
      </c>
      <c r="E251" s="24">
        <v>2E-3</v>
      </c>
      <c r="F251" s="114">
        <v>0</v>
      </c>
      <c r="G251" s="6">
        <f t="shared" si="6"/>
        <v>0</v>
      </c>
      <c r="H251" s="6">
        <v>1</v>
      </c>
      <c r="I251" s="15">
        <f t="shared" si="7"/>
        <v>71295</v>
      </c>
    </row>
    <row r="252" spans="1:9" x14ac:dyDescent="0.2">
      <c r="A252" s="101" t="s">
        <v>247</v>
      </c>
      <c r="B252" s="28" t="s">
        <v>10</v>
      </c>
      <c r="C252" s="28"/>
      <c r="D252" s="112">
        <v>62604</v>
      </c>
      <c r="E252" s="24">
        <v>2E-3</v>
      </c>
      <c r="F252" s="114">
        <v>0</v>
      </c>
      <c r="G252" s="6">
        <f t="shared" si="6"/>
        <v>0</v>
      </c>
      <c r="H252" s="6">
        <v>1</v>
      </c>
      <c r="I252" s="15">
        <f t="shared" si="7"/>
        <v>62604</v>
      </c>
    </row>
    <row r="253" spans="1:9" x14ac:dyDescent="0.2">
      <c r="A253" s="101" t="s">
        <v>216</v>
      </c>
      <c r="B253" s="28" t="s">
        <v>10</v>
      </c>
      <c r="C253" s="28" t="s">
        <v>82</v>
      </c>
      <c r="D253" s="112">
        <v>2056049</v>
      </c>
      <c r="E253" s="24">
        <v>5.5E-2</v>
      </c>
      <c r="F253" s="114">
        <v>5</v>
      </c>
      <c r="G253" s="6">
        <f t="shared" si="6"/>
        <v>1</v>
      </c>
      <c r="H253" s="6">
        <v>1</v>
      </c>
      <c r="I253" s="15">
        <f t="shared" si="7"/>
        <v>2056049</v>
      </c>
    </row>
    <row r="254" spans="1:9" x14ac:dyDescent="0.2">
      <c r="A254" s="101" t="s">
        <v>221</v>
      </c>
      <c r="B254" s="28" t="s">
        <v>10</v>
      </c>
      <c r="C254" s="28"/>
      <c r="D254" s="112">
        <v>899079</v>
      </c>
      <c r="E254" s="24">
        <v>2.4E-2</v>
      </c>
      <c r="F254" s="114">
        <v>2</v>
      </c>
      <c r="G254" s="6">
        <f t="shared" si="6"/>
        <v>0</v>
      </c>
      <c r="H254" s="6">
        <v>1</v>
      </c>
      <c r="I254" s="15">
        <f t="shared" si="7"/>
        <v>899079</v>
      </c>
    </row>
    <row r="255" spans="1:9" x14ac:dyDescent="0.2">
      <c r="A255" s="101" t="s">
        <v>238</v>
      </c>
      <c r="B255" s="28" t="s">
        <v>10</v>
      </c>
      <c r="C255" s="28"/>
      <c r="D255" s="112">
        <v>24598</v>
      </c>
      <c r="E255" s="24">
        <v>1E-3</v>
      </c>
      <c r="F255" s="114">
        <v>0</v>
      </c>
      <c r="G255" s="6">
        <f t="shared" si="6"/>
        <v>0</v>
      </c>
      <c r="H255" s="6">
        <v>1</v>
      </c>
      <c r="I255" s="15">
        <f t="shared" si="7"/>
        <v>24598</v>
      </c>
    </row>
    <row r="256" spans="1:9" x14ac:dyDescent="0.2">
      <c r="A256" s="101" t="s">
        <v>239</v>
      </c>
      <c r="B256" s="28" t="s">
        <v>10</v>
      </c>
      <c r="C256" s="28"/>
      <c r="D256" s="112">
        <v>27784</v>
      </c>
      <c r="E256" s="24">
        <v>1E-3</v>
      </c>
      <c r="F256" s="114">
        <v>0</v>
      </c>
      <c r="G256" s="6">
        <f t="shared" si="6"/>
        <v>0</v>
      </c>
      <c r="H256" s="6">
        <v>1</v>
      </c>
      <c r="I256" s="15">
        <f t="shared" si="7"/>
        <v>27784</v>
      </c>
    </row>
    <row r="257" spans="1:9" x14ac:dyDescent="0.2">
      <c r="A257" s="101" t="s">
        <v>241</v>
      </c>
      <c r="B257" s="28" t="s">
        <v>10</v>
      </c>
      <c r="C257" s="28"/>
      <c r="D257" s="112">
        <v>55293</v>
      </c>
      <c r="E257" s="24">
        <v>1E-3</v>
      </c>
      <c r="F257" s="114">
        <v>0</v>
      </c>
      <c r="G257" s="6">
        <f t="shared" si="6"/>
        <v>0</v>
      </c>
      <c r="H257" s="6">
        <v>1</v>
      </c>
      <c r="I257" s="15">
        <f t="shared" si="7"/>
        <v>55293</v>
      </c>
    </row>
    <row r="258" spans="1:9" x14ac:dyDescent="0.2">
      <c r="A258" s="101" t="s">
        <v>222</v>
      </c>
      <c r="B258" s="28" t="s">
        <v>10</v>
      </c>
      <c r="C258" s="28" t="s">
        <v>64</v>
      </c>
      <c r="D258" s="112">
        <v>249098</v>
      </c>
      <c r="E258" s="24">
        <v>6.9999999999999993E-3</v>
      </c>
      <c r="F258" s="114">
        <v>1</v>
      </c>
      <c r="G258" s="6">
        <f t="shared" si="6"/>
        <v>1</v>
      </c>
      <c r="H258" s="6">
        <v>1</v>
      </c>
      <c r="I258" s="15">
        <f t="shared" si="7"/>
        <v>249098</v>
      </c>
    </row>
    <row r="259" spans="1:9" x14ac:dyDescent="0.2">
      <c r="A259" s="101" t="s">
        <v>394</v>
      </c>
      <c r="B259" s="28" t="s">
        <v>11</v>
      </c>
      <c r="C259" s="28"/>
      <c r="D259" s="112">
        <v>32014</v>
      </c>
      <c r="E259" s="24">
        <v>5.6999999999999993E-3</v>
      </c>
      <c r="F259" s="6">
        <v>0</v>
      </c>
      <c r="G259" s="6">
        <f t="shared" ref="G259:G322" si="8">IF(ISBLANK(C259),0,1)</f>
        <v>0</v>
      </c>
      <c r="H259" s="6">
        <v>1</v>
      </c>
      <c r="I259" s="15">
        <f t="shared" ref="I259:I322" si="9">D259*H259</f>
        <v>32014</v>
      </c>
    </row>
    <row r="260" spans="1:9" x14ac:dyDescent="0.2">
      <c r="A260" s="101" t="s">
        <v>389</v>
      </c>
      <c r="B260" s="28" t="s">
        <v>11</v>
      </c>
      <c r="C260" s="28"/>
      <c r="D260" s="112">
        <v>45148</v>
      </c>
      <c r="E260" s="24">
        <v>8.0000000000000002E-3</v>
      </c>
      <c r="F260" s="6">
        <v>0</v>
      </c>
      <c r="G260" s="6">
        <f t="shared" si="8"/>
        <v>0</v>
      </c>
      <c r="H260" s="6">
        <v>1</v>
      </c>
      <c r="I260" s="15">
        <f t="shared" si="9"/>
        <v>45148</v>
      </c>
    </row>
    <row r="261" spans="1:9" x14ac:dyDescent="0.2">
      <c r="A261" s="101" t="s">
        <v>393</v>
      </c>
      <c r="B261" s="28" t="s">
        <v>11</v>
      </c>
      <c r="C261" s="28"/>
      <c r="D261" s="112">
        <v>36361</v>
      </c>
      <c r="E261" s="24">
        <v>6.4000000000000003E-3</v>
      </c>
      <c r="F261" s="6">
        <v>0</v>
      </c>
      <c r="G261" s="6">
        <f t="shared" si="8"/>
        <v>0</v>
      </c>
      <c r="H261" s="6">
        <v>1</v>
      </c>
      <c r="I261" s="15">
        <f t="shared" si="9"/>
        <v>36361</v>
      </c>
    </row>
    <row r="262" spans="1:9" x14ac:dyDescent="0.2">
      <c r="A262" s="101" t="s">
        <v>406</v>
      </c>
      <c r="B262" s="28" t="s">
        <v>11</v>
      </c>
      <c r="C262" s="28"/>
      <c r="D262" s="112">
        <v>9893</v>
      </c>
      <c r="E262" s="24">
        <v>1.7000000000000001E-3</v>
      </c>
      <c r="F262" s="6">
        <v>0</v>
      </c>
      <c r="G262" s="6">
        <f t="shared" si="8"/>
        <v>0</v>
      </c>
      <c r="H262" s="6">
        <v>1</v>
      </c>
      <c r="I262" s="15">
        <f t="shared" si="9"/>
        <v>9893</v>
      </c>
    </row>
    <row r="263" spans="1:9" x14ac:dyDescent="0.2">
      <c r="A263" s="101" t="s">
        <v>392</v>
      </c>
      <c r="B263" s="28" t="s">
        <v>11</v>
      </c>
      <c r="C263" s="28"/>
      <c r="D263" s="112">
        <v>39217</v>
      </c>
      <c r="E263" s="24">
        <v>6.8999999999999999E-3</v>
      </c>
      <c r="F263" s="6">
        <v>0</v>
      </c>
      <c r="G263" s="6">
        <f t="shared" si="8"/>
        <v>0</v>
      </c>
      <c r="H263" s="6">
        <v>1</v>
      </c>
      <c r="I263" s="15">
        <f t="shared" si="9"/>
        <v>39217</v>
      </c>
    </row>
    <row r="264" spans="1:9" x14ac:dyDescent="0.2">
      <c r="A264" s="101" t="s">
        <v>400</v>
      </c>
      <c r="B264" s="28" t="s">
        <v>11</v>
      </c>
      <c r="C264" s="28"/>
      <c r="D264" s="112">
        <v>18207</v>
      </c>
      <c r="E264" s="24">
        <v>3.2000000000000002E-3</v>
      </c>
      <c r="F264" s="6">
        <v>0</v>
      </c>
      <c r="G264" s="6">
        <f t="shared" si="8"/>
        <v>0</v>
      </c>
      <c r="H264" s="6">
        <v>1</v>
      </c>
      <c r="I264" s="15">
        <f t="shared" si="9"/>
        <v>18207</v>
      </c>
    </row>
    <row r="265" spans="1:9" x14ac:dyDescent="0.2">
      <c r="A265" s="101" t="s">
        <v>403</v>
      </c>
      <c r="B265" s="28" t="s">
        <v>11</v>
      </c>
      <c r="C265" s="28"/>
      <c r="D265" s="112">
        <v>11511</v>
      </c>
      <c r="E265" s="24">
        <v>2E-3</v>
      </c>
      <c r="F265" s="6">
        <v>0</v>
      </c>
      <c r="G265" s="6">
        <f t="shared" si="8"/>
        <v>0</v>
      </c>
      <c r="H265" s="6">
        <v>1</v>
      </c>
      <c r="I265" s="15">
        <f t="shared" si="9"/>
        <v>11511</v>
      </c>
    </row>
    <row r="266" spans="1:9" x14ac:dyDescent="0.2">
      <c r="A266" s="101" t="s">
        <v>390</v>
      </c>
      <c r="B266" s="28" t="s">
        <v>11</v>
      </c>
      <c r="C266" s="28"/>
      <c r="D266" s="112">
        <v>41269</v>
      </c>
      <c r="E266" s="24">
        <v>7.3000000000000001E-3</v>
      </c>
      <c r="F266" s="6">
        <v>0</v>
      </c>
      <c r="G266" s="6">
        <f t="shared" si="8"/>
        <v>0</v>
      </c>
      <c r="H266" s="6">
        <v>1</v>
      </c>
      <c r="I266" s="15">
        <f t="shared" si="9"/>
        <v>41269</v>
      </c>
    </row>
    <row r="267" spans="1:9" x14ac:dyDescent="0.2">
      <c r="A267" s="101" t="s">
        <v>385</v>
      </c>
      <c r="B267" s="28" t="s">
        <v>11</v>
      </c>
      <c r="C267" s="28"/>
      <c r="D267" s="112">
        <v>70347</v>
      </c>
      <c r="E267" s="24">
        <v>1.24E-2</v>
      </c>
      <c r="F267" s="6">
        <v>0</v>
      </c>
      <c r="G267" s="6">
        <f t="shared" si="8"/>
        <v>0</v>
      </c>
      <c r="H267" s="6">
        <v>1</v>
      </c>
      <c r="I267" s="15">
        <f t="shared" si="9"/>
        <v>70347</v>
      </c>
    </row>
    <row r="268" spans="1:9" x14ac:dyDescent="0.2">
      <c r="A268" s="101" t="s">
        <v>407</v>
      </c>
      <c r="B268" s="28" t="s">
        <v>11</v>
      </c>
      <c r="C268" s="28"/>
      <c r="D268" s="112">
        <v>9242</v>
      </c>
      <c r="E268" s="24">
        <v>1.6000000000000001E-3</v>
      </c>
      <c r="F268" s="6">
        <v>0</v>
      </c>
      <c r="G268" s="6">
        <f t="shared" si="8"/>
        <v>0</v>
      </c>
      <c r="H268" s="6">
        <v>1</v>
      </c>
      <c r="I268" s="15">
        <f t="shared" si="9"/>
        <v>9242</v>
      </c>
    </row>
    <row r="269" spans="1:9" x14ac:dyDescent="0.2">
      <c r="A269" s="101" t="s">
        <v>380</v>
      </c>
      <c r="B269" s="28" t="s">
        <v>11</v>
      </c>
      <c r="C269" s="28"/>
      <c r="D269" s="112">
        <v>236347</v>
      </c>
      <c r="E269" s="24">
        <v>4.1799999999999997E-2</v>
      </c>
      <c r="F269" s="6">
        <v>1</v>
      </c>
      <c r="G269" s="6">
        <f t="shared" si="8"/>
        <v>0</v>
      </c>
      <c r="H269" s="6">
        <v>1</v>
      </c>
      <c r="I269" s="15">
        <f t="shared" si="9"/>
        <v>236347</v>
      </c>
    </row>
    <row r="270" spans="1:9" x14ac:dyDescent="0.2">
      <c r="A270" s="101" t="s">
        <v>413</v>
      </c>
      <c r="B270" s="28" t="s">
        <v>11</v>
      </c>
      <c r="C270" s="28"/>
      <c r="D270" s="112">
        <v>1976</v>
      </c>
      <c r="E270" s="24">
        <v>2.9999999999999997E-4</v>
      </c>
      <c r="F270" s="6">
        <v>0</v>
      </c>
      <c r="G270" s="6">
        <f t="shared" si="8"/>
        <v>0</v>
      </c>
      <c r="H270" s="6">
        <v>1</v>
      </c>
      <c r="I270" s="15">
        <f t="shared" si="9"/>
        <v>1976</v>
      </c>
    </row>
    <row r="271" spans="1:9" x14ac:dyDescent="0.2">
      <c r="A271" s="101" t="s">
        <v>396</v>
      </c>
      <c r="B271" s="28" t="s">
        <v>11</v>
      </c>
      <c r="C271" s="28"/>
      <c r="D271" s="112">
        <v>29509</v>
      </c>
      <c r="E271" s="24">
        <v>5.1999999999999998E-3</v>
      </c>
      <c r="F271" s="6">
        <v>0</v>
      </c>
      <c r="G271" s="6">
        <f t="shared" si="8"/>
        <v>0</v>
      </c>
      <c r="H271" s="6">
        <v>1</v>
      </c>
      <c r="I271" s="15">
        <f t="shared" si="9"/>
        <v>29509</v>
      </c>
    </row>
    <row r="272" spans="1:9" x14ac:dyDescent="0.2">
      <c r="A272" s="101" t="s">
        <v>384</v>
      </c>
      <c r="B272" s="28" t="s">
        <v>11</v>
      </c>
      <c r="C272" s="28" t="s">
        <v>566</v>
      </c>
      <c r="D272" s="112">
        <v>82084</v>
      </c>
      <c r="E272" s="24">
        <v>1.4499999999999999E-2</v>
      </c>
      <c r="F272" s="6">
        <v>0</v>
      </c>
      <c r="G272" s="6">
        <f t="shared" si="8"/>
        <v>1</v>
      </c>
      <c r="H272" s="6">
        <v>1</v>
      </c>
      <c r="I272" s="15">
        <f t="shared" si="9"/>
        <v>82084</v>
      </c>
    </row>
    <row r="273" spans="1:9" x14ac:dyDescent="0.2">
      <c r="A273" s="101" t="s">
        <v>398</v>
      </c>
      <c r="B273" s="28" t="s">
        <v>11</v>
      </c>
      <c r="C273" s="28"/>
      <c r="D273" s="112">
        <v>22341</v>
      </c>
      <c r="E273" s="24">
        <v>3.9000000000000003E-3</v>
      </c>
      <c r="F273" s="6">
        <v>0</v>
      </c>
      <c r="G273" s="6">
        <f t="shared" si="8"/>
        <v>0</v>
      </c>
      <c r="H273" s="6">
        <v>1</v>
      </c>
      <c r="I273" s="15">
        <f t="shared" si="9"/>
        <v>22341</v>
      </c>
    </row>
    <row r="274" spans="1:9" x14ac:dyDescent="0.2">
      <c r="A274" s="101" t="s">
        <v>404</v>
      </c>
      <c r="B274" s="28" t="s">
        <v>11</v>
      </c>
      <c r="C274" s="28"/>
      <c r="D274" s="112">
        <v>10742</v>
      </c>
      <c r="E274" s="24">
        <v>1.9E-3</v>
      </c>
      <c r="F274" s="6">
        <v>0</v>
      </c>
      <c r="G274" s="6">
        <f t="shared" si="8"/>
        <v>0</v>
      </c>
      <c r="H274" s="6">
        <v>1</v>
      </c>
      <c r="I274" s="15">
        <f t="shared" si="9"/>
        <v>10742</v>
      </c>
    </row>
    <row r="275" spans="1:9" x14ac:dyDescent="0.2">
      <c r="A275" s="101" t="s">
        <v>408</v>
      </c>
      <c r="B275" s="28" t="s">
        <v>11</v>
      </c>
      <c r="C275" s="28" t="s">
        <v>62</v>
      </c>
      <c r="D275" s="112">
        <v>6364</v>
      </c>
      <c r="E275" s="24">
        <v>1.1000000000000001E-3</v>
      </c>
      <c r="F275" s="6">
        <v>0</v>
      </c>
      <c r="G275" s="6">
        <f t="shared" si="8"/>
        <v>1</v>
      </c>
      <c r="H275" s="6">
        <v>1</v>
      </c>
      <c r="I275" s="15">
        <f t="shared" si="9"/>
        <v>6364</v>
      </c>
    </row>
    <row r="276" spans="1:9" x14ac:dyDescent="0.2">
      <c r="A276" s="101" t="s">
        <v>409</v>
      </c>
      <c r="B276" s="28" t="s">
        <v>11</v>
      </c>
      <c r="C276" s="28"/>
      <c r="D276" s="112">
        <v>6032</v>
      </c>
      <c r="E276" s="24">
        <v>1.1000000000000001E-3</v>
      </c>
      <c r="F276" s="6">
        <v>0</v>
      </c>
      <c r="G276" s="6">
        <f t="shared" si="8"/>
        <v>0</v>
      </c>
      <c r="H276" s="6">
        <v>1</v>
      </c>
      <c r="I276" s="15">
        <f t="shared" si="9"/>
        <v>6032</v>
      </c>
    </row>
    <row r="277" spans="1:9" x14ac:dyDescent="0.2">
      <c r="A277" s="101" t="s">
        <v>377</v>
      </c>
      <c r="B277" s="28" t="s">
        <v>11</v>
      </c>
      <c r="C277" s="28" t="s">
        <v>80</v>
      </c>
      <c r="D277" s="112">
        <v>436726</v>
      </c>
      <c r="E277" s="24">
        <v>7.7199999999999991E-2</v>
      </c>
      <c r="F277" s="6">
        <v>2</v>
      </c>
      <c r="G277" s="6">
        <f t="shared" si="8"/>
        <v>1</v>
      </c>
      <c r="H277" s="6">
        <v>1</v>
      </c>
      <c r="I277" s="15">
        <f t="shared" si="9"/>
        <v>436726</v>
      </c>
    </row>
    <row r="278" spans="1:9" x14ac:dyDescent="0.2">
      <c r="A278" s="101" t="s">
        <v>411</v>
      </c>
      <c r="B278" s="28" t="s">
        <v>11</v>
      </c>
      <c r="C278" s="28"/>
      <c r="D278" s="112">
        <v>3065</v>
      </c>
      <c r="E278" s="24">
        <v>5.0000000000000001E-4</v>
      </c>
      <c r="F278" s="6">
        <v>0</v>
      </c>
      <c r="G278" s="6">
        <f t="shared" si="8"/>
        <v>0</v>
      </c>
      <c r="H278" s="6">
        <v>1</v>
      </c>
      <c r="I278" s="15">
        <f t="shared" si="9"/>
        <v>3065</v>
      </c>
    </row>
    <row r="279" spans="1:9" x14ac:dyDescent="0.2">
      <c r="A279" s="101" t="s">
        <v>391</v>
      </c>
      <c r="B279" s="28" t="s">
        <v>11</v>
      </c>
      <c r="C279" s="28" t="s">
        <v>62</v>
      </c>
      <c r="D279" s="112">
        <v>40211</v>
      </c>
      <c r="E279" s="24">
        <v>7.0999999999999995E-3</v>
      </c>
      <c r="F279" s="6">
        <v>0</v>
      </c>
      <c r="G279" s="6">
        <f t="shared" si="8"/>
        <v>1</v>
      </c>
      <c r="H279" s="6">
        <v>1</v>
      </c>
      <c r="I279" s="15">
        <f t="shared" si="9"/>
        <v>40211</v>
      </c>
    </row>
    <row r="280" spans="1:9" x14ac:dyDescent="0.2">
      <c r="A280" s="101" t="s">
        <v>399</v>
      </c>
      <c r="B280" s="28" t="s">
        <v>11</v>
      </c>
      <c r="C280" s="28"/>
      <c r="D280" s="112">
        <v>18458</v>
      </c>
      <c r="E280" s="24">
        <v>3.3E-3</v>
      </c>
      <c r="F280" s="6">
        <v>0</v>
      </c>
      <c r="G280" s="6">
        <f t="shared" si="8"/>
        <v>0</v>
      </c>
      <c r="H280" s="6">
        <v>1</v>
      </c>
      <c r="I280" s="15">
        <f t="shared" si="9"/>
        <v>18458</v>
      </c>
    </row>
    <row r="281" spans="1:9" x14ac:dyDescent="0.2">
      <c r="A281" s="101" t="s">
        <v>378</v>
      </c>
      <c r="B281" s="28" t="s">
        <v>11</v>
      </c>
      <c r="C281" s="28" t="s">
        <v>680</v>
      </c>
      <c r="D281" s="112">
        <v>302603</v>
      </c>
      <c r="E281" s="24">
        <v>5.3499999999999999E-2</v>
      </c>
      <c r="F281" s="6">
        <v>2</v>
      </c>
      <c r="G281" s="6">
        <f t="shared" si="8"/>
        <v>1</v>
      </c>
      <c r="H281" s="6">
        <v>1</v>
      </c>
      <c r="I281" s="15">
        <f t="shared" si="9"/>
        <v>302603</v>
      </c>
    </row>
    <row r="282" spans="1:9" x14ac:dyDescent="0.2">
      <c r="A282" s="101" t="s">
        <v>405</v>
      </c>
      <c r="B282" s="28" t="s">
        <v>11</v>
      </c>
      <c r="C282" s="28"/>
      <c r="D282" s="112">
        <v>10264</v>
      </c>
      <c r="E282" s="24">
        <v>1.8E-3</v>
      </c>
      <c r="F282" s="6">
        <v>0</v>
      </c>
      <c r="G282" s="6">
        <f t="shared" si="8"/>
        <v>0</v>
      </c>
      <c r="H282" s="6">
        <v>1</v>
      </c>
      <c r="I282" s="15">
        <f t="shared" si="9"/>
        <v>10264</v>
      </c>
    </row>
    <row r="283" spans="1:9" x14ac:dyDescent="0.2">
      <c r="A283" s="101" t="s">
        <v>395</v>
      </c>
      <c r="B283" s="28" t="s">
        <v>11</v>
      </c>
      <c r="C283" s="28"/>
      <c r="D283" s="112">
        <v>31648</v>
      </c>
      <c r="E283" s="24">
        <v>5.6000000000000008E-3</v>
      </c>
      <c r="F283" s="6">
        <v>0</v>
      </c>
      <c r="G283" s="6">
        <f t="shared" si="8"/>
        <v>0</v>
      </c>
      <c r="H283" s="6">
        <v>1</v>
      </c>
      <c r="I283" s="15">
        <f t="shared" si="9"/>
        <v>31648</v>
      </c>
    </row>
    <row r="284" spans="1:9" x14ac:dyDescent="0.2">
      <c r="A284" s="101" t="s">
        <v>386</v>
      </c>
      <c r="B284" s="28" t="s">
        <v>11</v>
      </c>
      <c r="C284" s="28"/>
      <c r="D284" s="112">
        <v>69779</v>
      </c>
      <c r="E284" s="24">
        <v>1.23E-2</v>
      </c>
      <c r="F284" s="6">
        <v>0</v>
      </c>
      <c r="G284" s="6">
        <f t="shared" si="8"/>
        <v>0</v>
      </c>
      <c r="H284" s="6">
        <v>1</v>
      </c>
      <c r="I284" s="15">
        <f t="shared" si="9"/>
        <v>69779</v>
      </c>
    </row>
    <row r="285" spans="1:9" x14ac:dyDescent="0.2">
      <c r="A285" s="101" t="s">
        <v>379</v>
      </c>
      <c r="B285" s="28" t="s">
        <v>11</v>
      </c>
      <c r="C285" s="28"/>
      <c r="D285" s="112">
        <v>275734</v>
      </c>
      <c r="E285" s="24">
        <v>4.87E-2</v>
      </c>
      <c r="F285" s="6">
        <v>2</v>
      </c>
      <c r="G285" s="6">
        <f t="shared" si="8"/>
        <v>0</v>
      </c>
      <c r="H285" s="6">
        <v>1</v>
      </c>
      <c r="I285" s="15">
        <f t="shared" si="9"/>
        <v>275734</v>
      </c>
    </row>
    <row r="286" spans="1:9" x14ac:dyDescent="0.2">
      <c r="A286" s="101" t="s">
        <v>412</v>
      </c>
      <c r="B286" s="28" t="s">
        <v>11</v>
      </c>
      <c r="C286" s="28"/>
      <c r="D286" s="112">
        <v>2886</v>
      </c>
      <c r="E286" s="24">
        <v>5.0000000000000001E-4</v>
      </c>
      <c r="F286" s="6">
        <v>0</v>
      </c>
      <c r="G286" s="6">
        <f t="shared" si="8"/>
        <v>0</v>
      </c>
      <c r="H286" s="6">
        <v>1</v>
      </c>
      <c r="I286" s="15">
        <f t="shared" si="9"/>
        <v>2886</v>
      </c>
    </row>
    <row r="287" spans="1:9" x14ac:dyDescent="0.2">
      <c r="A287" s="101" t="s">
        <v>402</v>
      </c>
      <c r="B287" s="28" t="s">
        <v>11</v>
      </c>
      <c r="C287" s="28"/>
      <c r="D287" s="112">
        <v>12231</v>
      </c>
      <c r="E287" s="24">
        <v>2.2000000000000001E-3</v>
      </c>
      <c r="F287" s="6">
        <v>0</v>
      </c>
      <c r="G287" s="6">
        <f t="shared" si="8"/>
        <v>0</v>
      </c>
      <c r="H287" s="6">
        <v>1</v>
      </c>
      <c r="I287" s="15">
        <f t="shared" si="9"/>
        <v>12231</v>
      </c>
    </row>
    <row r="288" spans="1:9" x14ac:dyDescent="0.2">
      <c r="A288" s="101" t="s">
        <v>381</v>
      </c>
      <c r="B288" s="28" t="s">
        <v>11</v>
      </c>
      <c r="C288" s="28"/>
      <c r="D288" s="112">
        <v>169635</v>
      </c>
      <c r="E288" s="24">
        <v>2.9900000000000003E-2</v>
      </c>
      <c r="F288" s="6">
        <v>0</v>
      </c>
      <c r="G288" s="6">
        <f t="shared" si="8"/>
        <v>0</v>
      </c>
      <c r="H288" s="6">
        <v>1</v>
      </c>
      <c r="I288" s="15">
        <f t="shared" si="9"/>
        <v>169635</v>
      </c>
    </row>
    <row r="289" spans="1:9" x14ac:dyDescent="0.2">
      <c r="A289" s="101" t="s">
        <v>689</v>
      </c>
      <c r="B289" s="28" t="s">
        <v>11</v>
      </c>
      <c r="C289" s="28" t="s">
        <v>38</v>
      </c>
      <c r="D289" s="112">
        <v>37540</v>
      </c>
      <c r="E289" s="24">
        <v>6.6E-3</v>
      </c>
      <c r="F289" s="6">
        <v>0</v>
      </c>
      <c r="G289" s="6">
        <f t="shared" si="8"/>
        <v>1</v>
      </c>
      <c r="H289" s="6">
        <v>1</v>
      </c>
      <c r="I289" s="15">
        <f t="shared" si="9"/>
        <v>37540</v>
      </c>
    </row>
    <row r="290" spans="1:9" x14ac:dyDescent="0.2">
      <c r="A290" s="101" t="s">
        <v>375</v>
      </c>
      <c r="B290" s="28" t="s">
        <v>11</v>
      </c>
      <c r="C290" s="28" t="s">
        <v>35</v>
      </c>
      <c r="D290" s="112">
        <v>1873137</v>
      </c>
      <c r="E290" s="24">
        <v>0.33119999999999999</v>
      </c>
      <c r="F290" s="6">
        <v>8</v>
      </c>
      <c r="G290" s="6">
        <f t="shared" si="8"/>
        <v>1</v>
      </c>
      <c r="H290" s="6">
        <v>1</v>
      </c>
      <c r="I290" s="15">
        <f t="shared" si="9"/>
        <v>1873137</v>
      </c>
    </row>
    <row r="291" spans="1:9" x14ac:dyDescent="0.2">
      <c r="A291" s="101" t="s">
        <v>401</v>
      </c>
      <c r="B291" s="28" t="s">
        <v>11</v>
      </c>
      <c r="C291" s="28"/>
      <c r="D291" s="112">
        <v>12278</v>
      </c>
      <c r="E291" s="24">
        <v>2.2000000000000001E-3</v>
      </c>
      <c r="F291" s="6">
        <v>0</v>
      </c>
      <c r="G291" s="6">
        <f t="shared" si="8"/>
        <v>0</v>
      </c>
      <c r="H291" s="6">
        <v>1</v>
      </c>
      <c r="I291" s="15">
        <f t="shared" si="9"/>
        <v>12278</v>
      </c>
    </row>
    <row r="292" spans="1:9" x14ac:dyDescent="0.2">
      <c r="A292" s="101" t="s">
        <v>397</v>
      </c>
      <c r="B292" s="28" t="s">
        <v>11</v>
      </c>
      <c r="C292" s="28"/>
      <c r="D292" s="112">
        <v>25245</v>
      </c>
      <c r="E292" s="24">
        <v>4.5000000000000005E-3</v>
      </c>
      <c r="F292" s="6">
        <v>0</v>
      </c>
      <c r="G292" s="6">
        <f t="shared" si="8"/>
        <v>0</v>
      </c>
      <c r="H292" s="6">
        <v>1</v>
      </c>
      <c r="I292" s="15">
        <f t="shared" si="9"/>
        <v>25245</v>
      </c>
    </row>
    <row r="293" spans="1:9" x14ac:dyDescent="0.2">
      <c r="A293" s="101" t="s">
        <v>388</v>
      </c>
      <c r="B293" s="28" t="s">
        <v>11</v>
      </c>
      <c r="C293" s="28" t="s">
        <v>81</v>
      </c>
      <c r="D293" s="112">
        <v>49418</v>
      </c>
      <c r="E293" s="24">
        <v>8.6999999999999994E-3</v>
      </c>
      <c r="F293" s="6">
        <v>0</v>
      </c>
      <c r="G293" s="6">
        <f t="shared" si="8"/>
        <v>1</v>
      </c>
      <c r="H293" s="6">
        <v>1</v>
      </c>
      <c r="I293" s="15">
        <f t="shared" si="9"/>
        <v>49418</v>
      </c>
    </row>
    <row r="294" spans="1:9" x14ac:dyDescent="0.2">
      <c r="A294" s="101" t="s">
        <v>410</v>
      </c>
      <c r="B294" s="28" t="s">
        <v>11</v>
      </c>
      <c r="C294" s="28"/>
      <c r="D294" s="112">
        <v>4803</v>
      </c>
      <c r="E294" s="24">
        <v>8.0000000000000004E-4</v>
      </c>
      <c r="F294" s="6">
        <v>0</v>
      </c>
      <c r="G294" s="6">
        <f t="shared" si="8"/>
        <v>0</v>
      </c>
      <c r="H294" s="6">
        <v>1</v>
      </c>
      <c r="I294" s="15">
        <f t="shared" si="9"/>
        <v>4803</v>
      </c>
    </row>
    <row r="295" spans="1:9" ht="17" x14ac:dyDescent="0.2">
      <c r="A295" s="106" t="s">
        <v>382</v>
      </c>
      <c r="B295" s="28" t="s">
        <v>11</v>
      </c>
      <c r="C295" s="28"/>
      <c r="D295" s="112">
        <v>90927</v>
      </c>
      <c r="E295" s="24">
        <v>1.61E-2</v>
      </c>
      <c r="F295" s="6">
        <v>0</v>
      </c>
      <c r="G295" s="6">
        <f t="shared" si="8"/>
        <v>0</v>
      </c>
      <c r="H295" s="6">
        <v>1</v>
      </c>
      <c r="I295" s="15">
        <f t="shared" si="9"/>
        <v>90927</v>
      </c>
    </row>
    <row r="296" spans="1:9" x14ac:dyDescent="0.2">
      <c r="A296" s="101" t="s">
        <v>387</v>
      </c>
      <c r="B296" s="28" t="s">
        <v>11</v>
      </c>
      <c r="C296" s="28"/>
      <c r="D296" s="112">
        <v>51398</v>
      </c>
      <c r="E296" s="24">
        <v>9.1000000000000004E-3</v>
      </c>
      <c r="F296" s="6">
        <v>0</v>
      </c>
      <c r="G296" s="6">
        <f t="shared" si="8"/>
        <v>0</v>
      </c>
      <c r="H296" s="6">
        <v>1</v>
      </c>
      <c r="I296" s="15">
        <f t="shared" si="9"/>
        <v>51398</v>
      </c>
    </row>
    <row r="297" spans="1:9" x14ac:dyDescent="0.2">
      <c r="A297" s="101" t="s">
        <v>383</v>
      </c>
      <c r="B297" s="28" t="s">
        <v>11</v>
      </c>
      <c r="C297" s="28"/>
      <c r="D297" s="112">
        <v>85934</v>
      </c>
      <c r="E297" s="24">
        <v>1.52E-2</v>
      </c>
      <c r="F297" s="6">
        <v>0</v>
      </c>
      <c r="G297" s="6">
        <f t="shared" si="8"/>
        <v>0</v>
      </c>
      <c r="H297" s="6">
        <v>1</v>
      </c>
      <c r="I297" s="15">
        <f t="shared" si="9"/>
        <v>85934</v>
      </c>
    </row>
    <row r="298" spans="1:9" x14ac:dyDescent="0.2">
      <c r="A298" s="101" t="s">
        <v>376</v>
      </c>
      <c r="B298" s="28" t="s">
        <v>11</v>
      </c>
      <c r="C298" s="28" t="s">
        <v>82</v>
      </c>
      <c r="D298" s="112">
        <v>1343595</v>
      </c>
      <c r="E298" s="24">
        <v>0.23749999999999999</v>
      </c>
      <c r="F298" s="6">
        <v>6</v>
      </c>
      <c r="G298" s="6">
        <f t="shared" si="8"/>
        <v>1</v>
      </c>
      <c r="H298" s="6">
        <v>1</v>
      </c>
      <c r="I298" s="15">
        <f t="shared" si="9"/>
        <v>1343595</v>
      </c>
    </row>
    <row r="299" spans="1:9" x14ac:dyDescent="0.2">
      <c r="A299" s="101" t="s">
        <v>448</v>
      </c>
      <c r="B299" s="28" t="s">
        <v>12</v>
      </c>
      <c r="C299" s="28"/>
      <c r="D299" s="112">
        <v>557081</v>
      </c>
      <c r="E299" s="24">
        <v>0.1605</v>
      </c>
      <c r="F299" s="6">
        <v>4</v>
      </c>
      <c r="G299" s="6">
        <f t="shared" si="8"/>
        <v>0</v>
      </c>
      <c r="H299" s="6">
        <v>1</v>
      </c>
      <c r="I299" s="15">
        <f t="shared" si="9"/>
        <v>557081</v>
      </c>
    </row>
    <row r="300" spans="1:9" x14ac:dyDescent="0.2">
      <c r="A300" s="101" t="s">
        <v>447</v>
      </c>
      <c r="B300" s="28" t="s">
        <v>12</v>
      </c>
      <c r="C300" s="28" t="s">
        <v>35</v>
      </c>
      <c r="D300" s="112">
        <v>1824220</v>
      </c>
      <c r="E300" s="24">
        <v>0.52559999999999996</v>
      </c>
      <c r="F300" s="6">
        <v>13</v>
      </c>
      <c r="G300" s="6">
        <f t="shared" si="8"/>
        <v>1</v>
      </c>
      <c r="H300" s="6">
        <v>1</v>
      </c>
      <c r="I300" s="15">
        <f t="shared" si="9"/>
        <v>1824220</v>
      </c>
    </row>
    <row r="301" spans="1:9" x14ac:dyDescent="0.2">
      <c r="A301" s="101" t="s">
        <v>451</v>
      </c>
      <c r="B301" s="28" t="s">
        <v>12</v>
      </c>
      <c r="C301" s="28"/>
      <c r="D301" s="112">
        <v>220184</v>
      </c>
      <c r="E301" s="24">
        <v>6.3399999999999998E-2</v>
      </c>
      <c r="F301" s="6">
        <v>1</v>
      </c>
      <c r="G301" s="6">
        <f t="shared" si="8"/>
        <v>0</v>
      </c>
      <c r="H301" s="6">
        <v>1</v>
      </c>
      <c r="I301" s="15">
        <f t="shared" si="9"/>
        <v>220184</v>
      </c>
    </row>
    <row r="302" spans="1:9" x14ac:dyDescent="0.2">
      <c r="A302" s="101" t="s">
        <v>454</v>
      </c>
      <c r="B302" s="28" t="s">
        <v>12</v>
      </c>
      <c r="C302" s="28" t="s">
        <v>81</v>
      </c>
      <c r="D302" s="112">
        <v>75498</v>
      </c>
      <c r="E302" s="24">
        <v>2.18E-2</v>
      </c>
      <c r="F302" s="6">
        <v>0</v>
      </c>
      <c r="G302" s="6">
        <f t="shared" si="8"/>
        <v>1</v>
      </c>
      <c r="H302" s="6">
        <v>1</v>
      </c>
      <c r="I302" s="15">
        <f t="shared" si="9"/>
        <v>75498</v>
      </c>
    </row>
    <row r="303" spans="1:9" x14ac:dyDescent="0.2">
      <c r="A303" s="101" t="s">
        <v>452</v>
      </c>
      <c r="B303" s="28" t="s">
        <v>12</v>
      </c>
      <c r="C303" s="28"/>
      <c r="D303" s="112">
        <v>114156</v>
      </c>
      <c r="E303" s="24">
        <v>3.2899999999999999E-2</v>
      </c>
      <c r="F303" s="6">
        <v>0</v>
      </c>
      <c r="G303" s="6">
        <f t="shared" si="8"/>
        <v>0</v>
      </c>
      <c r="H303" s="6">
        <v>1</v>
      </c>
      <c r="I303" s="15">
        <f t="shared" si="9"/>
        <v>114156</v>
      </c>
    </row>
    <row r="304" spans="1:9" x14ac:dyDescent="0.2">
      <c r="A304" s="101" t="s">
        <v>453</v>
      </c>
      <c r="B304" s="28" t="s">
        <v>12</v>
      </c>
      <c r="C304" s="28"/>
      <c r="D304" s="112">
        <v>90912</v>
      </c>
      <c r="E304" s="24">
        <v>2.6200000000000001E-2</v>
      </c>
      <c r="F304" s="6">
        <v>0</v>
      </c>
      <c r="G304" s="6">
        <f t="shared" si="8"/>
        <v>0</v>
      </c>
      <c r="H304" s="6">
        <v>1</v>
      </c>
      <c r="I304" s="15">
        <f t="shared" si="9"/>
        <v>90912</v>
      </c>
    </row>
    <row r="305" spans="1:9" x14ac:dyDescent="0.2">
      <c r="A305" s="101" t="s">
        <v>449</v>
      </c>
      <c r="B305" s="28" t="s">
        <v>12</v>
      </c>
      <c r="C305" s="28" t="s">
        <v>66</v>
      </c>
      <c r="D305" s="112">
        <v>344512</v>
      </c>
      <c r="E305" s="24">
        <v>9.9299999999999999E-2</v>
      </c>
      <c r="F305" s="6">
        <v>2</v>
      </c>
      <c r="G305" s="6">
        <f t="shared" si="8"/>
        <v>1</v>
      </c>
      <c r="H305" s="6">
        <v>1</v>
      </c>
      <c r="I305" s="15">
        <f t="shared" si="9"/>
        <v>344512</v>
      </c>
    </row>
    <row r="306" spans="1:9" x14ac:dyDescent="0.2">
      <c r="A306" s="101" t="s">
        <v>450</v>
      </c>
      <c r="B306" s="28" t="s">
        <v>12</v>
      </c>
      <c r="C306" s="28" t="s">
        <v>80</v>
      </c>
      <c r="D306" s="112">
        <v>229551</v>
      </c>
      <c r="E306" s="24">
        <v>6.6100000000000006E-2</v>
      </c>
      <c r="F306" s="6">
        <v>1</v>
      </c>
      <c r="G306" s="6">
        <f t="shared" si="8"/>
        <v>1</v>
      </c>
      <c r="H306" s="6">
        <v>1</v>
      </c>
      <c r="I306" s="15">
        <f t="shared" si="9"/>
        <v>229551</v>
      </c>
    </row>
    <row r="307" spans="1:9" x14ac:dyDescent="0.2">
      <c r="A307" s="101" t="s">
        <v>455</v>
      </c>
      <c r="B307" s="28" t="s">
        <v>12</v>
      </c>
      <c r="C307" s="28" t="s">
        <v>680</v>
      </c>
      <c r="D307" s="112">
        <v>14452</v>
      </c>
      <c r="E307" s="24">
        <v>4.1999999999999997E-3</v>
      </c>
      <c r="F307" s="6">
        <v>0</v>
      </c>
      <c r="G307" s="6">
        <f t="shared" si="8"/>
        <v>1</v>
      </c>
      <c r="H307" s="6">
        <v>1</v>
      </c>
      <c r="I307" s="15">
        <f t="shared" si="9"/>
        <v>14452</v>
      </c>
    </row>
    <row r="308" spans="1:9" x14ac:dyDescent="0.2">
      <c r="A308" s="103" t="s">
        <v>645</v>
      </c>
      <c r="B308" s="28" t="s">
        <v>13</v>
      </c>
      <c r="C308" s="28"/>
      <c r="D308" s="112">
        <v>2773</v>
      </c>
      <c r="E308" s="24">
        <v>1.6525596199768416E-3</v>
      </c>
      <c r="F308" s="6">
        <v>0</v>
      </c>
      <c r="G308" s="6">
        <f t="shared" si="8"/>
        <v>0</v>
      </c>
      <c r="H308" s="6">
        <v>1</v>
      </c>
      <c r="I308" s="15">
        <f t="shared" si="9"/>
        <v>2773</v>
      </c>
    </row>
    <row r="309" spans="1:9" x14ac:dyDescent="0.2">
      <c r="A309" s="101" t="s">
        <v>640</v>
      </c>
      <c r="B309" s="28" t="s">
        <v>13</v>
      </c>
      <c r="C309" s="28" t="s">
        <v>66</v>
      </c>
      <c r="D309" s="112">
        <v>277705</v>
      </c>
      <c r="E309" s="24">
        <v>0.16549732032660253</v>
      </c>
      <c r="F309" s="120">
        <v>2</v>
      </c>
      <c r="G309" s="6">
        <f t="shared" si="8"/>
        <v>1</v>
      </c>
      <c r="H309" s="6">
        <v>1</v>
      </c>
      <c r="I309" s="15">
        <f t="shared" si="9"/>
        <v>277705</v>
      </c>
    </row>
    <row r="310" spans="1:9" x14ac:dyDescent="0.2">
      <c r="A310" s="101" t="s">
        <v>637</v>
      </c>
      <c r="B310" s="28" t="s">
        <v>13</v>
      </c>
      <c r="C310" s="28" t="s">
        <v>35</v>
      </c>
      <c r="D310" s="121">
        <v>496459</v>
      </c>
      <c r="E310" s="24">
        <v>0.29586299905304103</v>
      </c>
      <c r="F310" s="120">
        <v>5</v>
      </c>
      <c r="G310" s="6">
        <f t="shared" si="8"/>
        <v>1</v>
      </c>
      <c r="H310" s="6">
        <v>1</v>
      </c>
      <c r="I310" s="15">
        <f t="shared" si="9"/>
        <v>496459</v>
      </c>
    </row>
    <row r="311" spans="1:9" x14ac:dyDescent="0.2">
      <c r="A311" s="101" t="s">
        <v>646</v>
      </c>
      <c r="B311" s="28" t="s">
        <v>13</v>
      </c>
      <c r="C311" s="28" t="s">
        <v>81</v>
      </c>
      <c r="D311" s="112">
        <v>190755</v>
      </c>
      <c r="E311" s="24">
        <v>0.11367977292054901</v>
      </c>
      <c r="F311" s="120">
        <v>2</v>
      </c>
      <c r="G311" s="6">
        <f t="shared" si="8"/>
        <v>1</v>
      </c>
      <c r="H311" s="6">
        <v>1</v>
      </c>
      <c r="I311" s="15">
        <f t="shared" si="9"/>
        <v>190755</v>
      </c>
    </row>
    <row r="312" spans="1:9" x14ac:dyDescent="0.2">
      <c r="A312" s="103" t="s">
        <v>644</v>
      </c>
      <c r="B312" s="28" t="s">
        <v>13</v>
      </c>
      <c r="C312" s="28"/>
      <c r="D312" s="112">
        <v>3685</v>
      </c>
      <c r="E312" s="24">
        <v>2.1960628199115258E-3</v>
      </c>
      <c r="F312" s="6">
        <v>0</v>
      </c>
      <c r="G312" s="6">
        <f t="shared" si="8"/>
        <v>0</v>
      </c>
      <c r="H312" s="6">
        <v>1</v>
      </c>
      <c r="I312" s="15">
        <f t="shared" si="9"/>
        <v>3685</v>
      </c>
    </row>
    <row r="313" spans="1:9" x14ac:dyDescent="0.2">
      <c r="A313" s="103" t="s">
        <v>639</v>
      </c>
      <c r="B313" s="28" t="s">
        <v>13</v>
      </c>
      <c r="C313" s="28"/>
      <c r="D313" s="112">
        <v>124085</v>
      </c>
      <c r="E313" s="24">
        <v>7.3948020355148358E-2</v>
      </c>
      <c r="F313" s="6">
        <v>2</v>
      </c>
      <c r="G313" s="6">
        <f t="shared" si="8"/>
        <v>0</v>
      </c>
      <c r="H313" s="6">
        <v>1</v>
      </c>
      <c r="I313" s="15">
        <f t="shared" si="9"/>
        <v>124085</v>
      </c>
    </row>
    <row r="314" spans="1:9" x14ac:dyDescent="0.2">
      <c r="A314" s="103" t="s">
        <v>647</v>
      </c>
      <c r="B314" s="28" t="s">
        <v>13</v>
      </c>
      <c r="C314" s="28" t="s">
        <v>80</v>
      </c>
      <c r="D314" s="112">
        <v>52753</v>
      </c>
      <c r="E314" s="24">
        <v>3.1437965247976311E-2</v>
      </c>
      <c r="F314" s="6">
        <v>0</v>
      </c>
      <c r="G314" s="6">
        <f t="shared" si="8"/>
        <v>1</v>
      </c>
      <c r="H314" s="6">
        <v>1</v>
      </c>
      <c r="I314" s="15">
        <f t="shared" si="9"/>
        <v>52753</v>
      </c>
    </row>
    <row r="315" spans="1:9" x14ac:dyDescent="0.2">
      <c r="A315" s="101" t="s">
        <v>638</v>
      </c>
      <c r="B315" s="28" t="s">
        <v>13</v>
      </c>
      <c r="C315" s="28"/>
      <c r="D315" s="112">
        <v>264087</v>
      </c>
      <c r="E315" s="24">
        <v>0.15738172101003395</v>
      </c>
      <c r="F315" s="120">
        <v>1</v>
      </c>
      <c r="G315" s="6">
        <f t="shared" si="8"/>
        <v>0</v>
      </c>
      <c r="H315" s="6">
        <v>1</v>
      </c>
      <c r="I315" s="15">
        <f t="shared" si="9"/>
        <v>264087</v>
      </c>
    </row>
    <row r="316" spans="1:9" x14ac:dyDescent="0.2">
      <c r="A316" s="103" t="s">
        <v>642</v>
      </c>
      <c r="B316" s="28" t="s">
        <v>13</v>
      </c>
      <c r="C316" s="28"/>
      <c r="D316" s="112">
        <v>6897</v>
      </c>
      <c r="E316" s="24">
        <v>4.1102429495060494E-3</v>
      </c>
      <c r="F316" s="6">
        <v>0</v>
      </c>
      <c r="G316" s="6">
        <f t="shared" si="8"/>
        <v>0</v>
      </c>
      <c r="H316" s="6">
        <v>1</v>
      </c>
      <c r="I316" s="15">
        <f t="shared" si="9"/>
        <v>6897</v>
      </c>
    </row>
    <row r="317" spans="1:9" x14ac:dyDescent="0.2">
      <c r="A317" s="101" t="s">
        <v>641</v>
      </c>
      <c r="B317" s="28" t="s">
        <v>13</v>
      </c>
      <c r="C317" s="28"/>
      <c r="D317" s="112">
        <v>196001</v>
      </c>
      <c r="E317" s="24">
        <v>0.11680610821315576</v>
      </c>
      <c r="F317" s="120">
        <v>1</v>
      </c>
      <c r="G317" s="6">
        <f t="shared" si="8"/>
        <v>0</v>
      </c>
      <c r="H317" s="6">
        <v>1</v>
      </c>
      <c r="I317" s="15">
        <f t="shared" si="9"/>
        <v>196001</v>
      </c>
    </row>
    <row r="318" spans="1:9" x14ac:dyDescent="0.2">
      <c r="A318" s="103" t="s">
        <v>649</v>
      </c>
      <c r="B318" s="28" t="s">
        <v>13</v>
      </c>
      <c r="C318" s="28"/>
      <c r="D318" s="112">
        <v>20331</v>
      </c>
      <c r="E318" s="24">
        <v>1.2116188111701827E-2</v>
      </c>
      <c r="F318" s="6">
        <v>0</v>
      </c>
      <c r="G318" s="6">
        <f t="shared" si="8"/>
        <v>0</v>
      </c>
      <c r="H318" s="6">
        <v>1</v>
      </c>
      <c r="I318" s="15">
        <f t="shared" si="9"/>
        <v>20331</v>
      </c>
    </row>
    <row r="319" spans="1:9" x14ac:dyDescent="0.2">
      <c r="A319" s="103" t="s">
        <v>648</v>
      </c>
      <c r="B319" s="28" t="s">
        <v>13</v>
      </c>
      <c r="C319" s="28"/>
      <c r="D319" s="112">
        <v>38771</v>
      </c>
      <c r="E319" s="24">
        <v>2.3105441408626803E-2</v>
      </c>
      <c r="F319" s="6">
        <v>0</v>
      </c>
      <c r="G319" s="6">
        <f t="shared" si="8"/>
        <v>0</v>
      </c>
      <c r="H319" s="6">
        <v>1</v>
      </c>
      <c r="I319" s="15">
        <f t="shared" si="9"/>
        <v>38771</v>
      </c>
    </row>
    <row r="320" spans="1:9" x14ac:dyDescent="0.2">
      <c r="A320" s="103" t="s">
        <v>643</v>
      </c>
      <c r="B320" s="28" t="s">
        <v>13</v>
      </c>
      <c r="C320" s="28" t="s">
        <v>680</v>
      </c>
      <c r="D320" s="112">
        <v>3701</v>
      </c>
      <c r="E320" s="24">
        <v>2.2055979637700292E-3</v>
      </c>
      <c r="F320" s="6">
        <v>0</v>
      </c>
      <c r="G320" s="6">
        <f t="shared" si="8"/>
        <v>1</v>
      </c>
      <c r="H320" s="6">
        <v>1</v>
      </c>
      <c r="I320" s="15">
        <f t="shared" si="9"/>
        <v>3701</v>
      </c>
    </row>
    <row r="321" spans="1:9" x14ac:dyDescent="0.2">
      <c r="A321" s="100" t="s">
        <v>461</v>
      </c>
      <c r="B321" s="28" t="s">
        <v>14</v>
      </c>
      <c r="C321" s="28" t="s">
        <v>684</v>
      </c>
      <c r="D321" s="116">
        <v>833443</v>
      </c>
      <c r="E321" s="24">
        <v>3.1099999999999999E-2</v>
      </c>
      <c r="F321" s="6">
        <v>0</v>
      </c>
      <c r="G321" s="6">
        <v>3</v>
      </c>
      <c r="H321" s="6">
        <v>1</v>
      </c>
      <c r="I321" s="15">
        <f t="shared" si="9"/>
        <v>833443</v>
      </c>
    </row>
    <row r="322" spans="1:9" x14ac:dyDescent="0.2">
      <c r="A322" s="100" t="s">
        <v>471</v>
      </c>
      <c r="B322" s="28" t="s">
        <v>14</v>
      </c>
      <c r="C322" s="28" t="s">
        <v>62</v>
      </c>
      <c r="D322" s="116">
        <v>17692</v>
      </c>
      <c r="E322" s="24">
        <v>7.000000000000001E-4</v>
      </c>
      <c r="F322" s="6">
        <v>0</v>
      </c>
      <c r="G322" s="6">
        <f t="shared" si="8"/>
        <v>1</v>
      </c>
      <c r="H322" s="6">
        <v>1</v>
      </c>
      <c r="I322" s="15">
        <f t="shared" si="9"/>
        <v>17692</v>
      </c>
    </row>
    <row r="323" spans="1:9" x14ac:dyDescent="0.2">
      <c r="A323" s="100" t="s">
        <v>467</v>
      </c>
      <c r="B323" s="28" t="s">
        <v>14</v>
      </c>
      <c r="C323" s="28"/>
      <c r="D323" s="116">
        <v>89142</v>
      </c>
      <c r="E323" s="24">
        <v>3.3E-3</v>
      </c>
      <c r="F323" s="6">
        <v>0</v>
      </c>
      <c r="G323" s="6">
        <f t="shared" ref="G323:G386" si="10">IF(ISBLANK(C323),0,1)</f>
        <v>0</v>
      </c>
      <c r="H323" s="6">
        <v>1</v>
      </c>
      <c r="I323" s="15">
        <f t="shared" ref="I323:I386" si="11">D323*H323</f>
        <v>89142</v>
      </c>
    </row>
    <row r="324" spans="1:9" x14ac:dyDescent="0.2">
      <c r="A324" s="100" t="s">
        <v>462</v>
      </c>
      <c r="B324" s="28" t="s">
        <v>14</v>
      </c>
      <c r="C324" s="28" t="s">
        <v>81</v>
      </c>
      <c r="D324" s="116">
        <v>621492</v>
      </c>
      <c r="E324" s="24">
        <v>2.3199999999999998E-2</v>
      </c>
      <c r="F324" s="6">
        <v>0</v>
      </c>
      <c r="G324" s="6">
        <f t="shared" si="10"/>
        <v>1</v>
      </c>
      <c r="H324" s="6">
        <v>1</v>
      </c>
      <c r="I324" s="15">
        <f t="shared" si="11"/>
        <v>621492</v>
      </c>
    </row>
    <row r="325" spans="1:9" x14ac:dyDescent="0.2">
      <c r="A325" s="100" t="s">
        <v>459</v>
      </c>
      <c r="B325" s="28" t="s">
        <v>14</v>
      </c>
      <c r="C325" s="28" t="s">
        <v>35</v>
      </c>
      <c r="D325" s="116">
        <v>2351673</v>
      </c>
      <c r="E325" s="24">
        <v>8.7799999999999989E-2</v>
      </c>
      <c r="F325" s="6">
        <v>7</v>
      </c>
      <c r="G325" s="6">
        <f t="shared" si="10"/>
        <v>1</v>
      </c>
      <c r="H325" s="6">
        <v>1</v>
      </c>
      <c r="I325" s="15">
        <f t="shared" si="11"/>
        <v>2351673</v>
      </c>
    </row>
    <row r="326" spans="1:9" x14ac:dyDescent="0.2">
      <c r="A326" s="100" t="s">
        <v>470</v>
      </c>
      <c r="B326" s="28" t="s">
        <v>14</v>
      </c>
      <c r="C326" s="28"/>
      <c r="D326" s="116">
        <v>41077</v>
      </c>
      <c r="E326" s="24">
        <v>1.5E-3</v>
      </c>
      <c r="F326" s="6">
        <v>0</v>
      </c>
      <c r="G326" s="6">
        <f t="shared" si="10"/>
        <v>0</v>
      </c>
      <c r="H326" s="6">
        <v>1</v>
      </c>
      <c r="I326" s="15">
        <f t="shared" si="11"/>
        <v>41077</v>
      </c>
    </row>
    <row r="327" spans="1:9" x14ac:dyDescent="0.2">
      <c r="A327" s="100" t="s">
        <v>460</v>
      </c>
      <c r="B327" s="28" t="s">
        <v>14</v>
      </c>
      <c r="C327" s="28" t="s">
        <v>43</v>
      </c>
      <c r="D327" s="116">
        <v>1726189</v>
      </c>
      <c r="E327" s="24">
        <v>6.4399999999999999E-2</v>
      </c>
      <c r="F327" s="6">
        <v>6</v>
      </c>
      <c r="G327" s="6">
        <f t="shared" si="10"/>
        <v>1</v>
      </c>
      <c r="H327" s="6">
        <v>1</v>
      </c>
      <c r="I327" s="15">
        <f t="shared" si="11"/>
        <v>1726189</v>
      </c>
    </row>
    <row r="328" spans="1:9" x14ac:dyDescent="0.2">
      <c r="A328" s="100" t="s">
        <v>463</v>
      </c>
      <c r="B328" s="28" t="s">
        <v>14</v>
      </c>
      <c r="C328" s="28" t="s">
        <v>82</v>
      </c>
      <c r="D328" s="116">
        <v>469943</v>
      </c>
      <c r="E328" s="24">
        <v>1.7500000000000002E-2</v>
      </c>
      <c r="F328" s="6">
        <v>0</v>
      </c>
      <c r="G328" s="6">
        <f t="shared" si="10"/>
        <v>1</v>
      </c>
      <c r="H328" s="6">
        <v>1</v>
      </c>
      <c r="I328" s="15">
        <f t="shared" si="11"/>
        <v>469943</v>
      </c>
    </row>
    <row r="329" spans="1:9" x14ac:dyDescent="0.2">
      <c r="A329" s="100" t="s">
        <v>456</v>
      </c>
      <c r="B329" s="28" t="s">
        <v>14</v>
      </c>
      <c r="C329" s="28" t="s">
        <v>38</v>
      </c>
      <c r="D329" s="116">
        <v>9175208</v>
      </c>
      <c r="E329" s="24">
        <v>0.34259999999999996</v>
      </c>
      <c r="F329" s="6">
        <v>29</v>
      </c>
      <c r="G329" s="6">
        <f t="shared" si="10"/>
        <v>1</v>
      </c>
      <c r="H329" s="6">
        <v>1</v>
      </c>
      <c r="I329" s="15">
        <f t="shared" si="11"/>
        <v>9175208</v>
      </c>
    </row>
    <row r="330" spans="1:9" x14ac:dyDescent="0.2">
      <c r="A330" s="100" t="s">
        <v>458</v>
      </c>
      <c r="B330" s="28" t="s">
        <v>14</v>
      </c>
      <c r="C330" s="28"/>
      <c r="D330" s="116">
        <v>4569089</v>
      </c>
      <c r="E330" s="24">
        <v>0.17059999999999997</v>
      </c>
      <c r="F330" s="6">
        <v>14</v>
      </c>
      <c r="G330" s="6">
        <f t="shared" si="10"/>
        <v>0</v>
      </c>
      <c r="H330" s="6">
        <v>1</v>
      </c>
      <c r="I330" s="15">
        <f t="shared" si="11"/>
        <v>4569089</v>
      </c>
    </row>
    <row r="331" spans="1:9" x14ac:dyDescent="0.2">
      <c r="A331" s="100" t="s">
        <v>465</v>
      </c>
      <c r="B331" s="28" t="s">
        <v>14</v>
      </c>
      <c r="C331" s="28" t="s">
        <v>679</v>
      </c>
      <c r="D331" s="116">
        <v>160270</v>
      </c>
      <c r="E331" s="24">
        <v>6.0000000000000001E-3</v>
      </c>
      <c r="F331" s="6">
        <v>0</v>
      </c>
      <c r="G331" s="6">
        <f t="shared" si="10"/>
        <v>1</v>
      </c>
      <c r="H331" s="6">
        <v>1</v>
      </c>
      <c r="I331" s="15">
        <f t="shared" si="11"/>
        <v>160270</v>
      </c>
    </row>
    <row r="332" spans="1:9" x14ac:dyDescent="0.2">
      <c r="A332" s="100" t="s">
        <v>464</v>
      </c>
      <c r="B332" s="28" t="s">
        <v>14</v>
      </c>
      <c r="C332" s="28" t="s">
        <v>680</v>
      </c>
      <c r="D332" s="116">
        <v>235542</v>
      </c>
      <c r="E332" s="24">
        <v>8.8000000000000005E-3</v>
      </c>
      <c r="F332" s="6">
        <v>0</v>
      </c>
      <c r="G332" s="6">
        <f t="shared" si="10"/>
        <v>1</v>
      </c>
      <c r="H332" s="6">
        <v>1</v>
      </c>
      <c r="I332" s="15">
        <f t="shared" si="11"/>
        <v>235542</v>
      </c>
    </row>
    <row r="333" spans="1:9" x14ac:dyDescent="0.2">
      <c r="A333" s="100" t="s">
        <v>457</v>
      </c>
      <c r="B333" s="28" t="s">
        <v>14</v>
      </c>
      <c r="C333" s="28" t="s">
        <v>80</v>
      </c>
      <c r="D333" s="116">
        <v>6089853</v>
      </c>
      <c r="E333" s="24">
        <v>0.22739999999999999</v>
      </c>
      <c r="F333" s="6">
        <v>19</v>
      </c>
      <c r="G333" s="6">
        <f t="shared" si="10"/>
        <v>1</v>
      </c>
      <c r="H333" s="6">
        <v>1</v>
      </c>
      <c r="I333" s="15">
        <f t="shared" si="11"/>
        <v>6089853</v>
      </c>
    </row>
    <row r="334" spans="1:9" x14ac:dyDescent="0.2">
      <c r="A334" s="100" t="s">
        <v>469</v>
      </c>
      <c r="B334" s="28" t="s">
        <v>14</v>
      </c>
      <c r="C334" s="28" t="s">
        <v>677</v>
      </c>
      <c r="D334" s="116">
        <v>60809</v>
      </c>
      <c r="E334" s="24">
        <v>2.3E-3</v>
      </c>
      <c r="F334" s="6">
        <v>0</v>
      </c>
      <c r="G334" s="6">
        <f t="shared" si="10"/>
        <v>1</v>
      </c>
      <c r="H334" s="6">
        <v>1</v>
      </c>
      <c r="I334" s="15">
        <f t="shared" si="11"/>
        <v>60809</v>
      </c>
    </row>
    <row r="335" spans="1:9" x14ac:dyDescent="0.2">
      <c r="A335" s="100" t="s">
        <v>468</v>
      </c>
      <c r="B335" s="28" t="s">
        <v>14</v>
      </c>
      <c r="C335" s="28" t="s">
        <v>35</v>
      </c>
      <c r="D335" s="116">
        <v>80553</v>
      </c>
      <c r="E335" s="24">
        <v>3.0000000000000001E-3</v>
      </c>
      <c r="F335" s="6">
        <v>0</v>
      </c>
      <c r="G335" s="6">
        <f t="shared" si="10"/>
        <v>1</v>
      </c>
      <c r="H335" s="6">
        <v>1</v>
      </c>
      <c r="I335" s="15">
        <f t="shared" si="11"/>
        <v>80553</v>
      </c>
    </row>
    <row r="336" spans="1:9" x14ac:dyDescent="0.2">
      <c r="A336" s="100" t="s">
        <v>466</v>
      </c>
      <c r="B336" s="28" t="s">
        <v>14</v>
      </c>
      <c r="C336" s="28" t="s">
        <v>35</v>
      </c>
      <c r="D336" s="116">
        <v>114531</v>
      </c>
      <c r="E336" s="24">
        <v>4.3E-3</v>
      </c>
      <c r="F336" s="6">
        <v>0</v>
      </c>
      <c r="G336" s="6">
        <f t="shared" si="10"/>
        <v>1</v>
      </c>
      <c r="H336" s="6">
        <v>1</v>
      </c>
      <c r="I336" s="15">
        <f t="shared" si="11"/>
        <v>114531</v>
      </c>
    </row>
    <row r="337" spans="1:9" x14ac:dyDescent="0.2">
      <c r="A337" s="100" t="s">
        <v>472</v>
      </c>
      <c r="B337" s="28" t="s">
        <v>14</v>
      </c>
      <c r="C337" s="28" t="s">
        <v>676</v>
      </c>
      <c r="D337" s="116">
        <v>5041</v>
      </c>
      <c r="E337" s="24">
        <v>2.0000000000000001E-4</v>
      </c>
      <c r="F337" s="6">
        <v>0</v>
      </c>
      <c r="G337" s="6">
        <f t="shared" si="10"/>
        <v>1</v>
      </c>
      <c r="H337" s="6">
        <v>1</v>
      </c>
      <c r="I337" s="15">
        <f t="shared" si="11"/>
        <v>5041</v>
      </c>
    </row>
    <row r="338" spans="1:9" x14ac:dyDescent="0.2">
      <c r="A338" s="100" t="s">
        <v>61</v>
      </c>
      <c r="B338" s="28" t="s">
        <v>14</v>
      </c>
      <c r="C338" s="28" t="s">
        <v>35</v>
      </c>
      <c r="D338" s="116">
        <v>142185</v>
      </c>
      <c r="E338" s="24">
        <v>5.3E-3</v>
      </c>
      <c r="F338" s="6">
        <v>1</v>
      </c>
      <c r="G338" s="6">
        <f t="shared" si="10"/>
        <v>1</v>
      </c>
      <c r="H338" s="6">
        <v>1</v>
      </c>
      <c r="I338" s="15">
        <f t="shared" si="11"/>
        <v>142185</v>
      </c>
    </row>
    <row r="339" spans="1:9" x14ac:dyDescent="0.2">
      <c r="A339" s="103" t="s">
        <v>506</v>
      </c>
      <c r="B339" s="28" t="s">
        <v>15</v>
      </c>
      <c r="C339" s="28" t="s">
        <v>676</v>
      </c>
      <c r="D339" s="112">
        <v>2242</v>
      </c>
      <c r="E339" s="24">
        <v>4.7000000000000002E-3</v>
      </c>
      <c r="F339" s="6">
        <v>0</v>
      </c>
      <c r="G339" s="6">
        <f t="shared" si="10"/>
        <v>1</v>
      </c>
      <c r="H339" s="6">
        <v>1</v>
      </c>
      <c r="I339" s="15">
        <f t="shared" si="11"/>
        <v>2242</v>
      </c>
    </row>
    <row r="340" spans="1:9" x14ac:dyDescent="0.2">
      <c r="A340" s="107" t="s">
        <v>504</v>
      </c>
      <c r="B340" s="28" t="s">
        <v>15</v>
      </c>
      <c r="C340" s="28" t="s">
        <v>66</v>
      </c>
      <c r="D340" s="119">
        <v>58763</v>
      </c>
      <c r="E340" s="24">
        <v>0.1242</v>
      </c>
      <c r="F340" s="6">
        <v>1</v>
      </c>
      <c r="G340" s="6">
        <f t="shared" si="10"/>
        <v>1</v>
      </c>
      <c r="H340" s="6">
        <v>1</v>
      </c>
      <c r="I340" s="15">
        <f t="shared" si="11"/>
        <v>58763</v>
      </c>
    </row>
    <row r="341" spans="1:9" x14ac:dyDescent="0.2">
      <c r="A341" s="107" t="s">
        <v>515</v>
      </c>
      <c r="B341" s="28" t="s">
        <v>15</v>
      </c>
      <c r="C341" s="28"/>
      <c r="D341" s="122">
        <v>2312</v>
      </c>
      <c r="E341" s="24">
        <v>4.8999999999999998E-3</v>
      </c>
      <c r="F341" s="6">
        <v>0</v>
      </c>
      <c r="G341" s="6">
        <f t="shared" si="10"/>
        <v>0</v>
      </c>
      <c r="H341" s="6">
        <v>1</v>
      </c>
      <c r="I341" s="15">
        <f t="shared" si="11"/>
        <v>2312</v>
      </c>
    </row>
    <row r="342" spans="1:9" x14ac:dyDescent="0.2">
      <c r="A342" s="107" t="s">
        <v>503</v>
      </c>
      <c r="B342" s="28" t="s">
        <v>15</v>
      </c>
      <c r="C342" s="28"/>
      <c r="D342" s="119">
        <v>20595</v>
      </c>
      <c r="E342" s="24">
        <v>4.3499999999999997E-2</v>
      </c>
      <c r="F342" s="6">
        <v>0</v>
      </c>
      <c r="G342" s="6">
        <f t="shared" si="10"/>
        <v>0</v>
      </c>
      <c r="H342" s="6">
        <v>1</v>
      </c>
      <c r="I342" s="15">
        <f t="shared" si="11"/>
        <v>20595</v>
      </c>
    </row>
    <row r="343" spans="1:9" x14ac:dyDescent="0.2">
      <c r="A343" s="107" t="s">
        <v>502</v>
      </c>
      <c r="B343" s="28" t="s">
        <v>15</v>
      </c>
      <c r="C343" s="28"/>
      <c r="D343" s="119">
        <v>829</v>
      </c>
      <c r="E343" s="24">
        <v>1.8E-3</v>
      </c>
      <c r="F343" s="6">
        <v>0</v>
      </c>
      <c r="G343" s="6">
        <f t="shared" si="10"/>
        <v>0</v>
      </c>
      <c r="H343" s="6">
        <v>1</v>
      </c>
      <c r="I343" s="15">
        <f t="shared" si="11"/>
        <v>829</v>
      </c>
    </row>
    <row r="344" spans="1:9" x14ac:dyDescent="0.2">
      <c r="A344" s="107" t="s">
        <v>508</v>
      </c>
      <c r="B344" s="28" t="s">
        <v>15</v>
      </c>
      <c r="C344" s="28" t="s">
        <v>35</v>
      </c>
      <c r="D344" s="122">
        <v>124193</v>
      </c>
      <c r="E344" s="24">
        <v>0.26240000000000002</v>
      </c>
      <c r="F344" s="6">
        <v>2</v>
      </c>
      <c r="G344" s="6">
        <f t="shared" si="10"/>
        <v>1</v>
      </c>
      <c r="H344" s="6">
        <v>1</v>
      </c>
      <c r="I344" s="15">
        <f t="shared" si="11"/>
        <v>124193</v>
      </c>
    </row>
    <row r="345" spans="1:9" x14ac:dyDescent="0.2">
      <c r="A345" s="107" t="s">
        <v>514</v>
      </c>
      <c r="B345" s="28" t="s">
        <v>15</v>
      </c>
      <c r="C345" s="28"/>
      <c r="D345" s="119">
        <v>3172</v>
      </c>
      <c r="E345" s="24">
        <v>6.7000000000000002E-3</v>
      </c>
      <c r="F345" s="6">
        <v>0</v>
      </c>
      <c r="G345" s="6">
        <f t="shared" si="10"/>
        <v>0</v>
      </c>
      <c r="H345" s="6">
        <v>1</v>
      </c>
      <c r="I345" s="15">
        <f t="shared" si="11"/>
        <v>3172</v>
      </c>
    </row>
    <row r="346" spans="1:9" x14ac:dyDescent="0.2">
      <c r="A346" s="103" t="s">
        <v>511</v>
      </c>
      <c r="B346" s="28" t="s">
        <v>15</v>
      </c>
      <c r="C346" s="28" t="s">
        <v>62</v>
      </c>
      <c r="D346" s="119">
        <v>29546</v>
      </c>
      <c r="E346" s="24">
        <v>6.2399999999999997E-2</v>
      </c>
      <c r="F346" s="6">
        <v>1</v>
      </c>
      <c r="G346" s="6">
        <f t="shared" si="10"/>
        <v>1</v>
      </c>
      <c r="H346" s="6">
        <v>1</v>
      </c>
      <c r="I346" s="15">
        <f t="shared" si="11"/>
        <v>29546</v>
      </c>
    </row>
    <row r="347" spans="1:9" x14ac:dyDescent="0.2">
      <c r="A347" s="107" t="s">
        <v>500</v>
      </c>
      <c r="B347" s="28" t="s">
        <v>15</v>
      </c>
      <c r="C347" s="28"/>
      <c r="D347" s="119">
        <v>23581</v>
      </c>
      <c r="E347" s="24">
        <v>4.9799999999999997E-2</v>
      </c>
      <c r="F347" s="6">
        <v>0</v>
      </c>
      <c r="G347" s="6">
        <f t="shared" si="10"/>
        <v>0</v>
      </c>
      <c r="H347" s="6">
        <v>1</v>
      </c>
      <c r="I347" s="15">
        <f t="shared" si="11"/>
        <v>23581</v>
      </c>
    </row>
    <row r="348" spans="1:9" x14ac:dyDescent="0.2">
      <c r="A348" s="107" t="s">
        <v>507</v>
      </c>
      <c r="B348" s="28" t="s">
        <v>15</v>
      </c>
      <c r="C348" s="28" t="s">
        <v>80</v>
      </c>
      <c r="D348" s="122">
        <v>922</v>
      </c>
      <c r="E348" s="24">
        <v>1.9E-3</v>
      </c>
      <c r="F348" s="6">
        <v>0</v>
      </c>
      <c r="G348" s="6">
        <f t="shared" si="10"/>
        <v>1</v>
      </c>
      <c r="H348" s="6">
        <v>1</v>
      </c>
      <c r="I348" s="15">
        <f t="shared" si="11"/>
        <v>922</v>
      </c>
    </row>
    <row r="349" spans="1:9" x14ac:dyDescent="0.2">
      <c r="A349" s="107" t="s">
        <v>510</v>
      </c>
      <c r="B349" s="28" t="s">
        <v>15</v>
      </c>
      <c r="C349" s="28" t="s">
        <v>43</v>
      </c>
      <c r="D349" s="122">
        <v>77591</v>
      </c>
      <c r="E349" s="24">
        <v>0.16400000000000001</v>
      </c>
      <c r="F349" s="6">
        <v>2</v>
      </c>
      <c r="G349" s="6">
        <f t="shared" si="10"/>
        <v>1</v>
      </c>
      <c r="H349" s="6">
        <v>1</v>
      </c>
      <c r="I349" s="15">
        <f t="shared" si="11"/>
        <v>77591</v>
      </c>
    </row>
    <row r="350" spans="1:9" x14ac:dyDescent="0.2">
      <c r="A350" s="107" t="s">
        <v>513</v>
      </c>
      <c r="B350" s="28" t="s">
        <v>15</v>
      </c>
      <c r="C350" s="28"/>
      <c r="D350" s="119">
        <v>4362</v>
      </c>
      <c r="E350" s="24">
        <v>9.1999999999999998E-3</v>
      </c>
      <c r="F350" s="6">
        <v>0</v>
      </c>
      <c r="G350" s="6">
        <f t="shared" si="10"/>
        <v>0</v>
      </c>
      <c r="H350" s="6">
        <v>1</v>
      </c>
      <c r="I350" s="15">
        <f t="shared" si="11"/>
        <v>4362</v>
      </c>
    </row>
    <row r="351" spans="1:9" x14ac:dyDescent="0.2">
      <c r="A351" s="107" t="s">
        <v>512</v>
      </c>
      <c r="B351" s="28" t="s">
        <v>15</v>
      </c>
      <c r="C351" s="28"/>
      <c r="D351" s="119">
        <v>13705</v>
      </c>
      <c r="E351" s="24">
        <v>2.9000000000000001E-2</v>
      </c>
      <c r="F351" s="6">
        <v>0</v>
      </c>
      <c r="G351" s="6">
        <f t="shared" si="10"/>
        <v>0</v>
      </c>
      <c r="H351" s="6">
        <v>1</v>
      </c>
      <c r="I351" s="15">
        <f t="shared" si="11"/>
        <v>13705</v>
      </c>
    </row>
    <row r="352" spans="1:9" x14ac:dyDescent="0.2">
      <c r="A352" s="107" t="s">
        <v>505</v>
      </c>
      <c r="B352" s="28" t="s">
        <v>15</v>
      </c>
      <c r="C352" s="28"/>
      <c r="D352" s="122">
        <v>791</v>
      </c>
      <c r="E352" s="24">
        <v>1.6999999999999999E-3</v>
      </c>
      <c r="F352" s="6">
        <v>0</v>
      </c>
      <c r="G352" s="6">
        <f t="shared" si="10"/>
        <v>0</v>
      </c>
      <c r="H352" s="6">
        <v>1</v>
      </c>
      <c r="I352" s="15">
        <f t="shared" si="11"/>
        <v>791</v>
      </c>
    </row>
    <row r="353" spans="1:9" x14ac:dyDescent="0.2">
      <c r="A353" s="107" t="s">
        <v>509</v>
      </c>
      <c r="B353" s="28" t="s">
        <v>15</v>
      </c>
      <c r="C353" s="28" t="s">
        <v>80</v>
      </c>
      <c r="D353" s="122">
        <v>82604</v>
      </c>
      <c r="E353" s="24">
        <v>0.17449999999999999</v>
      </c>
      <c r="F353" s="6">
        <v>2</v>
      </c>
      <c r="G353" s="6">
        <f t="shared" si="10"/>
        <v>1</v>
      </c>
      <c r="H353" s="6">
        <v>1</v>
      </c>
      <c r="I353" s="15">
        <f t="shared" si="11"/>
        <v>82604</v>
      </c>
    </row>
    <row r="354" spans="1:9" x14ac:dyDescent="0.2">
      <c r="A354" s="107" t="s">
        <v>501</v>
      </c>
      <c r="B354" s="28" t="s">
        <v>15</v>
      </c>
      <c r="C354" s="28"/>
      <c r="D354" s="119">
        <v>25252</v>
      </c>
      <c r="E354" s="24">
        <v>5.3400000000000003E-2</v>
      </c>
      <c r="F354" s="6">
        <v>0</v>
      </c>
      <c r="G354" s="6">
        <f t="shared" si="10"/>
        <v>0</v>
      </c>
      <c r="H354" s="6">
        <v>1</v>
      </c>
      <c r="I354" s="15">
        <f t="shared" si="11"/>
        <v>25252</v>
      </c>
    </row>
    <row r="355" spans="1:9" x14ac:dyDescent="0.2">
      <c r="A355" s="101" t="s">
        <v>479</v>
      </c>
      <c r="B355" s="28" t="s">
        <v>16</v>
      </c>
      <c r="C355" s="28" t="s">
        <v>43</v>
      </c>
      <c r="D355" s="112">
        <v>69347</v>
      </c>
      <c r="E355" s="24">
        <v>5.5039310958971521E-2</v>
      </c>
      <c r="F355" s="6">
        <v>1</v>
      </c>
      <c r="G355" s="6">
        <f t="shared" si="10"/>
        <v>1</v>
      </c>
      <c r="H355" s="6">
        <v>1</v>
      </c>
      <c r="I355" s="15">
        <f t="shared" si="11"/>
        <v>69347</v>
      </c>
    </row>
    <row r="356" spans="1:9" x14ac:dyDescent="0.2">
      <c r="A356" s="101" t="s">
        <v>473</v>
      </c>
      <c r="B356" s="28" t="s">
        <v>16</v>
      </c>
      <c r="C356" s="28" t="s">
        <v>35</v>
      </c>
      <c r="D356" s="112">
        <v>248736</v>
      </c>
      <c r="E356" s="24">
        <v>0.19741673108700794</v>
      </c>
      <c r="F356" s="6">
        <v>3</v>
      </c>
      <c r="G356" s="6">
        <f t="shared" si="10"/>
        <v>1</v>
      </c>
      <c r="H356" s="6">
        <v>1</v>
      </c>
      <c r="I356" s="15">
        <f t="shared" si="11"/>
        <v>248736</v>
      </c>
    </row>
    <row r="357" spans="1:9" x14ac:dyDescent="0.2">
      <c r="A357" s="101" t="s">
        <v>476</v>
      </c>
      <c r="B357" s="28" t="s">
        <v>16</v>
      </c>
      <c r="C357" s="28" t="s">
        <v>66</v>
      </c>
      <c r="D357" s="112">
        <v>113243</v>
      </c>
      <c r="E357" s="24">
        <v>8.9878678110470706E-2</v>
      </c>
      <c r="F357" s="6">
        <v>1</v>
      </c>
      <c r="G357" s="6">
        <f t="shared" si="10"/>
        <v>1</v>
      </c>
      <c r="H357" s="6">
        <v>1</v>
      </c>
      <c r="I357" s="15">
        <f t="shared" si="11"/>
        <v>113243</v>
      </c>
    </row>
    <row r="358" spans="1:9" x14ac:dyDescent="0.2">
      <c r="A358" s="101" t="s">
        <v>477</v>
      </c>
      <c r="B358" s="28" t="s">
        <v>16</v>
      </c>
      <c r="C358" s="28" t="s">
        <v>66</v>
      </c>
      <c r="D358" s="112">
        <v>83083</v>
      </c>
      <c r="E358" s="24">
        <v>6.5941296269546354E-2</v>
      </c>
      <c r="F358" s="6">
        <v>1</v>
      </c>
      <c r="G358" s="6">
        <f t="shared" si="10"/>
        <v>1</v>
      </c>
      <c r="H358" s="6">
        <v>1</v>
      </c>
      <c r="I358" s="15">
        <f t="shared" si="11"/>
        <v>83083</v>
      </c>
    </row>
    <row r="359" spans="1:9" x14ac:dyDescent="0.2">
      <c r="A359" s="101" t="s">
        <v>480</v>
      </c>
      <c r="B359" s="28" t="s">
        <v>16</v>
      </c>
      <c r="C359" s="28"/>
      <c r="D359" s="112">
        <v>64595</v>
      </c>
      <c r="E359" s="24">
        <v>5.1267744695441264E-2</v>
      </c>
      <c r="F359" s="6">
        <v>0</v>
      </c>
      <c r="G359" s="6">
        <f t="shared" si="10"/>
        <v>0</v>
      </c>
      <c r="H359" s="6">
        <v>1</v>
      </c>
      <c r="I359" s="15">
        <f t="shared" si="11"/>
        <v>64595</v>
      </c>
    </row>
    <row r="360" spans="1:9" x14ac:dyDescent="0.2">
      <c r="A360" s="101" t="s">
        <v>486</v>
      </c>
      <c r="B360" s="28" t="s">
        <v>16</v>
      </c>
      <c r="C360" s="28"/>
      <c r="D360" s="112">
        <v>24143</v>
      </c>
      <c r="E360" s="24">
        <v>1.9161810669278401E-2</v>
      </c>
      <c r="F360" s="6">
        <v>0</v>
      </c>
      <c r="G360" s="6">
        <f t="shared" si="10"/>
        <v>0</v>
      </c>
      <c r="H360" s="6">
        <v>1</v>
      </c>
      <c r="I360" s="15">
        <f t="shared" si="11"/>
        <v>24143</v>
      </c>
    </row>
    <row r="361" spans="1:9" x14ac:dyDescent="0.2">
      <c r="A361" s="101" t="s">
        <v>485</v>
      </c>
      <c r="B361" s="28" t="s">
        <v>16</v>
      </c>
      <c r="C361" s="28"/>
      <c r="D361" s="112">
        <v>28562</v>
      </c>
      <c r="E361" s="24">
        <v>2.2669081569644606E-2</v>
      </c>
      <c r="F361" s="6">
        <v>0</v>
      </c>
      <c r="G361" s="6">
        <f t="shared" si="10"/>
        <v>0</v>
      </c>
      <c r="H361" s="6">
        <v>1</v>
      </c>
      <c r="I361" s="15">
        <f t="shared" si="11"/>
        <v>28562</v>
      </c>
    </row>
    <row r="362" spans="1:9" x14ac:dyDescent="0.2">
      <c r="A362" s="101" t="s">
        <v>475</v>
      </c>
      <c r="B362" s="28" t="s">
        <v>16</v>
      </c>
      <c r="C362" s="28"/>
      <c r="D362" s="112">
        <v>158190</v>
      </c>
      <c r="E362" s="24">
        <v>0.12555220269946363</v>
      </c>
      <c r="F362" s="6">
        <v>2</v>
      </c>
      <c r="G362" s="6">
        <f t="shared" si="10"/>
        <v>0</v>
      </c>
      <c r="H362" s="6">
        <v>1</v>
      </c>
      <c r="I362" s="15">
        <f t="shared" si="11"/>
        <v>158190</v>
      </c>
    </row>
    <row r="363" spans="1:9" x14ac:dyDescent="0.2">
      <c r="A363" s="101" t="s">
        <v>474</v>
      </c>
      <c r="B363" s="28" t="s">
        <v>16</v>
      </c>
      <c r="C363" s="28" t="s">
        <v>80</v>
      </c>
      <c r="D363" s="112">
        <v>200105</v>
      </c>
      <c r="E363" s="24">
        <v>0.15881929022805594</v>
      </c>
      <c r="F363" s="6">
        <v>2</v>
      </c>
      <c r="G363" s="6">
        <f t="shared" si="10"/>
        <v>1</v>
      </c>
      <c r="H363" s="6">
        <v>1</v>
      </c>
      <c r="I363" s="15">
        <f t="shared" si="11"/>
        <v>200105</v>
      </c>
    </row>
    <row r="364" spans="1:9" x14ac:dyDescent="0.2">
      <c r="A364" s="101" t="s">
        <v>483</v>
      </c>
      <c r="B364" s="28" t="s">
        <v>16</v>
      </c>
      <c r="C364" s="28"/>
      <c r="D364" s="112">
        <v>34442</v>
      </c>
      <c r="E364" s="24">
        <v>2.733591861290174E-2</v>
      </c>
      <c r="F364" s="6">
        <v>0</v>
      </c>
      <c r="G364" s="6">
        <f t="shared" si="10"/>
        <v>0</v>
      </c>
      <c r="H364" s="6">
        <v>1</v>
      </c>
      <c r="I364" s="15">
        <f t="shared" si="11"/>
        <v>34442</v>
      </c>
    </row>
    <row r="365" spans="1:9" x14ac:dyDescent="0.2">
      <c r="A365" s="101" t="s">
        <v>484</v>
      </c>
      <c r="B365" s="28" t="s">
        <v>16</v>
      </c>
      <c r="C365" s="28"/>
      <c r="D365" s="112">
        <v>29706</v>
      </c>
      <c r="E365" s="24">
        <v>2.3577051225679668E-2</v>
      </c>
      <c r="F365" s="6">
        <v>0</v>
      </c>
      <c r="G365" s="6">
        <f t="shared" si="10"/>
        <v>0</v>
      </c>
      <c r="H365" s="6">
        <v>1</v>
      </c>
      <c r="I365" s="15">
        <f t="shared" si="11"/>
        <v>29706</v>
      </c>
    </row>
    <row r="366" spans="1:9" x14ac:dyDescent="0.2">
      <c r="A366" s="101" t="s">
        <v>478</v>
      </c>
      <c r="B366" s="28" t="s">
        <v>16</v>
      </c>
      <c r="C366" s="28"/>
      <c r="D366" s="112">
        <v>82005</v>
      </c>
      <c r="E366" s="24">
        <v>6.5085709478282544E-2</v>
      </c>
      <c r="F366" s="6">
        <v>1</v>
      </c>
      <c r="G366" s="6">
        <f t="shared" si="10"/>
        <v>0</v>
      </c>
      <c r="H366" s="6">
        <v>1</v>
      </c>
      <c r="I366" s="15">
        <f t="shared" si="11"/>
        <v>82005</v>
      </c>
    </row>
    <row r="367" spans="1:9" x14ac:dyDescent="0.2">
      <c r="A367" s="101" t="s">
        <v>488</v>
      </c>
      <c r="B367" s="28" t="s">
        <v>16</v>
      </c>
      <c r="C367" s="28"/>
      <c r="D367" s="112">
        <v>14309</v>
      </c>
      <c r="E367" s="24">
        <v>1.1356763818361622E-2</v>
      </c>
      <c r="F367" s="6">
        <v>0</v>
      </c>
      <c r="G367" s="6">
        <f t="shared" si="10"/>
        <v>0</v>
      </c>
      <c r="H367" s="6">
        <v>1</v>
      </c>
      <c r="I367" s="15">
        <f t="shared" si="11"/>
        <v>14309</v>
      </c>
    </row>
    <row r="368" spans="1:9" x14ac:dyDescent="0.2">
      <c r="A368" s="101" t="s">
        <v>481</v>
      </c>
      <c r="B368" s="28" t="s">
        <v>16</v>
      </c>
      <c r="C368" s="28"/>
      <c r="D368" s="112">
        <v>50410</v>
      </c>
      <c r="E368" s="24">
        <v>4.0009397168468054E-2</v>
      </c>
      <c r="F368" s="6">
        <v>0</v>
      </c>
      <c r="G368" s="6">
        <f t="shared" si="10"/>
        <v>0</v>
      </c>
      <c r="H368" s="6">
        <v>1</v>
      </c>
      <c r="I368" s="15">
        <f t="shared" si="11"/>
        <v>50410</v>
      </c>
    </row>
    <row r="369" spans="1:9" x14ac:dyDescent="0.2">
      <c r="A369" s="101" t="s">
        <v>487</v>
      </c>
      <c r="B369" s="28" t="s">
        <v>16</v>
      </c>
      <c r="C369" s="28"/>
      <c r="D369" s="112">
        <v>16850</v>
      </c>
      <c r="E369" s="24">
        <v>1.3373504112054884E-2</v>
      </c>
      <c r="F369" s="6">
        <v>0</v>
      </c>
      <c r="G369" s="6">
        <f t="shared" si="10"/>
        <v>0</v>
      </c>
      <c r="H369" s="6">
        <v>1</v>
      </c>
      <c r="I369" s="15">
        <f t="shared" si="11"/>
        <v>16850</v>
      </c>
    </row>
    <row r="370" spans="1:9" x14ac:dyDescent="0.2">
      <c r="A370" s="101" t="s">
        <v>482</v>
      </c>
      <c r="B370" s="28" t="s">
        <v>16</v>
      </c>
      <c r="C370" s="28"/>
      <c r="D370" s="112">
        <v>42228</v>
      </c>
      <c r="E370" s="24">
        <v>3.3515509296371135E-2</v>
      </c>
      <c r="F370" s="6">
        <v>0</v>
      </c>
      <c r="G370" s="6">
        <f t="shared" si="10"/>
        <v>0</v>
      </c>
      <c r="H370" s="6">
        <v>1</v>
      </c>
      <c r="I370" s="15">
        <f t="shared" si="11"/>
        <v>42228</v>
      </c>
    </row>
    <row r="371" spans="1:9" x14ac:dyDescent="0.2">
      <c r="A371" s="108" t="s">
        <v>498</v>
      </c>
      <c r="B371" s="28" t="s">
        <v>17</v>
      </c>
      <c r="C371" s="28" t="s">
        <v>43</v>
      </c>
      <c r="D371" s="122">
        <v>125988</v>
      </c>
      <c r="E371" s="24">
        <v>0.1004</v>
      </c>
      <c r="F371" s="6">
        <v>0</v>
      </c>
      <c r="G371" s="6">
        <f t="shared" si="10"/>
        <v>1</v>
      </c>
      <c r="H371" s="6">
        <v>1</v>
      </c>
      <c r="I371" s="15">
        <f t="shared" si="11"/>
        <v>125988</v>
      </c>
    </row>
    <row r="372" spans="1:9" x14ac:dyDescent="0.2">
      <c r="A372" s="108" t="s">
        <v>499</v>
      </c>
      <c r="B372" s="28" t="s">
        <v>17</v>
      </c>
      <c r="C372" s="28" t="s">
        <v>35</v>
      </c>
      <c r="D372" s="112">
        <v>264665</v>
      </c>
      <c r="E372" s="24">
        <v>0.21099999999999999</v>
      </c>
      <c r="F372" s="6">
        <v>2</v>
      </c>
      <c r="G372" s="6">
        <f t="shared" si="10"/>
        <v>1</v>
      </c>
      <c r="H372" s="6">
        <v>1</v>
      </c>
      <c r="I372" s="15">
        <f t="shared" si="11"/>
        <v>264665</v>
      </c>
    </row>
    <row r="373" spans="1:9" x14ac:dyDescent="0.2">
      <c r="A373" s="108" t="s">
        <v>496</v>
      </c>
      <c r="B373" s="28" t="s">
        <v>17</v>
      </c>
      <c r="C373" s="28" t="s">
        <v>81</v>
      </c>
      <c r="D373" s="122">
        <v>237215</v>
      </c>
      <c r="E373" s="24">
        <v>0.18909999999999999</v>
      </c>
      <c r="F373" s="6">
        <v>1</v>
      </c>
      <c r="G373" s="6">
        <f t="shared" si="10"/>
        <v>1</v>
      </c>
      <c r="H373" s="6">
        <v>1</v>
      </c>
      <c r="I373" s="15">
        <f t="shared" si="11"/>
        <v>237215</v>
      </c>
    </row>
    <row r="374" spans="1:9" x14ac:dyDescent="0.2">
      <c r="A374" s="108" t="s">
        <v>492</v>
      </c>
      <c r="B374" s="28" t="s">
        <v>17</v>
      </c>
      <c r="C374" s="28"/>
      <c r="D374" s="122">
        <v>6652</v>
      </c>
      <c r="E374" s="24">
        <v>5.3E-3</v>
      </c>
      <c r="F374" s="6">
        <v>0</v>
      </c>
      <c r="G374" s="6">
        <f t="shared" si="10"/>
        <v>0</v>
      </c>
      <c r="H374" s="6">
        <v>1</v>
      </c>
      <c r="I374" s="15">
        <f t="shared" si="11"/>
        <v>6652</v>
      </c>
    </row>
    <row r="375" spans="1:9" x14ac:dyDescent="0.2">
      <c r="A375" s="108" t="s">
        <v>494</v>
      </c>
      <c r="B375" s="28" t="s">
        <v>17</v>
      </c>
      <c r="C375" s="28" t="s">
        <v>82</v>
      </c>
      <c r="D375" s="122">
        <v>60648</v>
      </c>
      <c r="E375" s="24">
        <v>4.8300000000000003E-2</v>
      </c>
      <c r="F375" s="6">
        <v>0</v>
      </c>
      <c r="G375" s="6">
        <f t="shared" si="10"/>
        <v>1</v>
      </c>
      <c r="H375" s="6">
        <v>1</v>
      </c>
      <c r="I375" s="15">
        <f t="shared" si="11"/>
        <v>60648</v>
      </c>
    </row>
    <row r="376" spans="1:9" x14ac:dyDescent="0.2">
      <c r="A376" s="108" t="s">
        <v>490</v>
      </c>
      <c r="B376" s="28" t="s">
        <v>17</v>
      </c>
      <c r="C376" s="28" t="s">
        <v>66</v>
      </c>
      <c r="D376" s="122">
        <v>268910</v>
      </c>
      <c r="E376" s="24">
        <v>0.21440000000000001</v>
      </c>
      <c r="F376" s="6">
        <v>2</v>
      </c>
      <c r="G376" s="6">
        <f t="shared" si="10"/>
        <v>1</v>
      </c>
      <c r="H376" s="6">
        <v>1</v>
      </c>
      <c r="I376" s="15">
        <f t="shared" si="11"/>
        <v>268910</v>
      </c>
    </row>
    <row r="377" spans="1:9" x14ac:dyDescent="0.2">
      <c r="A377" s="108" t="s">
        <v>493</v>
      </c>
      <c r="B377" s="28" t="s">
        <v>17</v>
      </c>
      <c r="C377" s="28"/>
      <c r="D377" s="122">
        <v>14323</v>
      </c>
      <c r="E377" s="24">
        <v>1.14E-2</v>
      </c>
      <c r="F377" s="6">
        <v>0</v>
      </c>
      <c r="G377" s="6">
        <f t="shared" si="10"/>
        <v>0</v>
      </c>
      <c r="H377" s="6">
        <v>1</v>
      </c>
      <c r="I377" s="15">
        <f t="shared" si="11"/>
        <v>14323</v>
      </c>
    </row>
    <row r="378" spans="1:9" x14ac:dyDescent="0.2">
      <c r="A378" s="108" t="s">
        <v>497</v>
      </c>
      <c r="B378" s="28" t="s">
        <v>17</v>
      </c>
      <c r="C378" s="28" t="s">
        <v>80</v>
      </c>
      <c r="D378" s="122">
        <v>152900</v>
      </c>
      <c r="E378" s="24">
        <v>0.12189999999999999</v>
      </c>
      <c r="F378" s="6">
        <v>1</v>
      </c>
      <c r="G378" s="6">
        <f t="shared" si="10"/>
        <v>1</v>
      </c>
      <c r="H378" s="6">
        <v>1</v>
      </c>
      <c r="I378" s="15">
        <f t="shared" si="11"/>
        <v>152900</v>
      </c>
    </row>
    <row r="379" spans="1:9" x14ac:dyDescent="0.2">
      <c r="A379" s="108" t="s">
        <v>491</v>
      </c>
      <c r="B379" s="28" t="s">
        <v>17</v>
      </c>
      <c r="C379" s="28" t="s">
        <v>677</v>
      </c>
      <c r="D379" s="122">
        <v>96579</v>
      </c>
      <c r="E379" s="24">
        <v>7.6999999999999999E-2</v>
      </c>
      <c r="F379" s="6">
        <v>0</v>
      </c>
      <c r="G379" s="6">
        <f t="shared" si="10"/>
        <v>1</v>
      </c>
      <c r="H379" s="6">
        <v>1</v>
      </c>
      <c r="I379" s="15">
        <f t="shared" si="11"/>
        <v>96579</v>
      </c>
    </row>
    <row r="380" spans="1:9" x14ac:dyDescent="0.2">
      <c r="A380" s="108" t="s">
        <v>495</v>
      </c>
      <c r="B380" s="28" t="s">
        <v>17</v>
      </c>
      <c r="C380" s="28" t="s">
        <v>64</v>
      </c>
      <c r="D380" s="122">
        <v>26483</v>
      </c>
      <c r="E380" s="24">
        <v>2.1100000000000001E-2</v>
      </c>
      <c r="F380" s="6">
        <v>0</v>
      </c>
      <c r="G380" s="6">
        <f t="shared" si="10"/>
        <v>1</v>
      </c>
      <c r="H380" s="6">
        <v>1</v>
      </c>
      <c r="I380" s="15">
        <f t="shared" si="11"/>
        <v>26483</v>
      </c>
    </row>
    <row r="381" spans="1:9" x14ac:dyDescent="0.2">
      <c r="A381" s="107" t="s">
        <v>516</v>
      </c>
      <c r="B381" s="28" t="s">
        <v>18</v>
      </c>
      <c r="C381" s="28" t="s">
        <v>676</v>
      </c>
      <c r="D381" s="112">
        <v>1186</v>
      </c>
      <c r="E381" s="24">
        <v>4.5578220835318893E-3</v>
      </c>
      <c r="F381" s="114">
        <v>0</v>
      </c>
      <c r="G381" s="6">
        <f t="shared" si="10"/>
        <v>1</v>
      </c>
      <c r="H381" s="6">
        <v>1</v>
      </c>
      <c r="I381" s="15">
        <f t="shared" si="11"/>
        <v>1186</v>
      </c>
    </row>
    <row r="382" spans="1:9" x14ac:dyDescent="0.2">
      <c r="A382" s="107" t="s">
        <v>517</v>
      </c>
      <c r="B382" s="28" t="s">
        <v>18</v>
      </c>
      <c r="C382" s="28" t="s">
        <v>81</v>
      </c>
      <c r="D382" s="112">
        <v>1866</v>
      </c>
      <c r="E382" s="24">
        <v>7.171075891965013E-3</v>
      </c>
      <c r="F382" s="114">
        <v>0</v>
      </c>
      <c r="G382" s="6">
        <f t="shared" si="10"/>
        <v>1</v>
      </c>
      <c r="H382" s="6">
        <v>1</v>
      </c>
      <c r="I382" s="15">
        <f t="shared" si="11"/>
        <v>1866</v>
      </c>
    </row>
    <row r="383" spans="1:9" x14ac:dyDescent="0.2">
      <c r="A383" s="107" t="s">
        <v>518</v>
      </c>
      <c r="B383" s="28" t="s">
        <v>18</v>
      </c>
      <c r="C383" s="28"/>
      <c r="D383" s="112">
        <v>323</v>
      </c>
      <c r="E383" s="24">
        <v>1.2412955590057337E-3</v>
      </c>
      <c r="F383" s="114">
        <v>0</v>
      </c>
      <c r="G383" s="6">
        <f t="shared" si="10"/>
        <v>0</v>
      </c>
      <c r="H383" s="6">
        <v>1</v>
      </c>
      <c r="I383" s="15">
        <f t="shared" si="11"/>
        <v>323</v>
      </c>
    </row>
    <row r="384" spans="1:9" x14ac:dyDescent="0.2">
      <c r="A384" s="107" t="s">
        <v>519</v>
      </c>
      <c r="B384" s="28" t="s">
        <v>18</v>
      </c>
      <c r="C384" s="28"/>
      <c r="D384" s="112">
        <v>8238</v>
      </c>
      <c r="E384" s="24">
        <v>3.1658801285105988E-2</v>
      </c>
      <c r="F384" s="114">
        <v>0</v>
      </c>
      <c r="G384" s="6">
        <f t="shared" si="10"/>
        <v>0</v>
      </c>
      <c r="H384" s="6">
        <v>1</v>
      </c>
      <c r="I384" s="15">
        <f t="shared" si="11"/>
        <v>8238</v>
      </c>
    </row>
    <row r="385" spans="1:9" x14ac:dyDescent="0.2">
      <c r="A385" s="107" t="s">
        <v>524</v>
      </c>
      <c r="B385" s="28" t="s">
        <v>18</v>
      </c>
      <c r="C385" s="28"/>
      <c r="D385" s="112">
        <v>2674</v>
      </c>
      <c r="E385" s="24">
        <v>1.0276236299632608E-2</v>
      </c>
      <c r="F385" s="114">
        <v>0</v>
      </c>
      <c r="G385" s="6">
        <f t="shared" si="10"/>
        <v>0</v>
      </c>
      <c r="H385" s="6">
        <v>1</v>
      </c>
      <c r="I385" s="15">
        <f t="shared" si="11"/>
        <v>2674</v>
      </c>
    </row>
    <row r="386" spans="1:9" x14ac:dyDescent="0.2">
      <c r="A386" s="107" t="s">
        <v>520</v>
      </c>
      <c r="B386" s="28" t="s">
        <v>18</v>
      </c>
      <c r="C386" s="28"/>
      <c r="D386" s="112">
        <v>771</v>
      </c>
      <c r="E386" s="24">
        <v>2.9629686563263798E-3</v>
      </c>
      <c r="F386" s="114">
        <v>0</v>
      </c>
      <c r="G386" s="6">
        <f t="shared" si="10"/>
        <v>0</v>
      </c>
      <c r="H386" s="6">
        <v>1</v>
      </c>
      <c r="I386" s="15">
        <f t="shared" si="11"/>
        <v>771</v>
      </c>
    </row>
    <row r="387" spans="1:9" x14ac:dyDescent="0.2">
      <c r="A387" s="107" t="s">
        <v>521</v>
      </c>
      <c r="B387" s="28" t="s">
        <v>18</v>
      </c>
      <c r="C387" s="28" t="s">
        <v>66</v>
      </c>
      <c r="D387" s="112">
        <v>5276</v>
      </c>
      <c r="E387" s="24">
        <v>2.0275775137195823E-2</v>
      </c>
      <c r="F387" s="114">
        <v>0</v>
      </c>
      <c r="G387" s="6">
        <f t="shared" ref="G387:G450" si="12">IF(ISBLANK(C387),0,1)</f>
        <v>1</v>
      </c>
      <c r="H387" s="6">
        <v>1</v>
      </c>
      <c r="I387" s="15">
        <f t="shared" ref="I387:I450" si="13">D387*H387</f>
        <v>5276</v>
      </c>
    </row>
    <row r="388" spans="1:9" x14ac:dyDescent="0.2">
      <c r="A388" s="107" t="s">
        <v>522</v>
      </c>
      <c r="B388" s="28" t="s">
        <v>18</v>
      </c>
      <c r="C388" s="28" t="s">
        <v>80</v>
      </c>
      <c r="D388" s="112">
        <v>141267</v>
      </c>
      <c r="E388" s="24">
        <v>0.54289194964106191</v>
      </c>
      <c r="F388" s="114">
        <v>4</v>
      </c>
      <c r="G388" s="6">
        <f t="shared" si="12"/>
        <v>1</v>
      </c>
      <c r="H388" s="6">
        <v>1</v>
      </c>
      <c r="I388" s="15">
        <f t="shared" si="13"/>
        <v>141267</v>
      </c>
    </row>
    <row r="389" spans="1:9" x14ac:dyDescent="0.2">
      <c r="A389" s="107" t="s">
        <v>523</v>
      </c>
      <c r="B389" s="28" t="s">
        <v>18</v>
      </c>
      <c r="C389" s="28" t="s">
        <v>35</v>
      </c>
      <c r="D389" s="112">
        <v>98611</v>
      </c>
      <c r="E389" s="24">
        <v>0.37896407544617466</v>
      </c>
      <c r="F389" s="114">
        <v>2</v>
      </c>
      <c r="G389" s="6">
        <f t="shared" si="12"/>
        <v>1</v>
      </c>
      <c r="H389" s="6">
        <v>1</v>
      </c>
      <c r="I389" s="15">
        <f t="shared" si="13"/>
        <v>98611</v>
      </c>
    </row>
    <row r="390" spans="1:9" x14ac:dyDescent="0.2">
      <c r="A390" s="101" t="s">
        <v>532</v>
      </c>
      <c r="B390" s="28" t="s">
        <v>19</v>
      </c>
      <c r="C390" s="28"/>
      <c r="D390" s="112">
        <v>215199</v>
      </c>
      <c r="E390" s="24">
        <v>3.9100000000000003E-2</v>
      </c>
      <c r="F390" s="6">
        <v>1</v>
      </c>
      <c r="G390" s="6">
        <f t="shared" si="12"/>
        <v>0</v>
      </c>
      <c r="H390" s="6">
        <v>1</v>
      </c>
      <c r="I390" s="15">
        <f t="shared" si="13"/>
        <v>215199</v>
      </c>
    </row>
    <row r="391" spans="1:9" x14ac:dyDescent="0.2">
      <c r="A391" s="101" t="s">
        <v>526</v>
      </c>
      <c r="B391" s="28" t="s">
        <v>19</v>
      </c>
      <c r="C391" s="28" t="s">
        <v>35</v>
      </c>
      <c r="D391" s="112">
        <v>669555</v>
      </c>
      <c r="E391" s="24">
        <v>0.12180000000000001</v>
      </c>
      <c r="F391" s="6">
        <v>4</v>
      </c>
      <c r="G391" s="6">
        <f t="shared" si="12"/>
        <v>1</v>
      </c>
      <c r="H391" s="6">
        <v>1</v>
      </c>
      <c r="I391" s="15">
        <f t="shared" si="13"/>
        <v>669555</v>
      </c>
    </row>
    <row r="392" spans="1:9" x14ac:dyDescent="0.2">
      <c r="A392" s="101" t="s">
        <v>530</v>
      </c>
      <c r="B392" s="28" t="s">
        <v>19</v>
      </c>
      <c r="C392" s="28" t="s">
        <v>676</v>
      </c>
      <c r="D392" s="112">
        <v>375660</v>
      </c>
      <c r="E392" s="24">
        <v>6.83E-2</v>
      </c>
      <c r="F392" s="6">
        <v>2</v>
      </c>
      <c r="G392" s="6">
        <f t="shared" si="12"/>
        <v>1</v>
      </c>
      <c r="H392" s="6">
        <v>1</v>
      </c>
      <c r="I392" s="15">
        <f t="shared" si="13"/>
        <v>375660</v>
      </c>
    </row>
    <row r="393" spans="1:9" x14ac:dyDescent="0.2">
      <c r="A393" s="101" t="s">
        <v>537</v>
      </c>
      <c r="B393" s="28" t="s">
        <v>19</v>
      </c>
      <c r="C393" s="28"/>
      <c r="D393" s="112">
        <v>9546</v>
      </c>
      <c r="E393" s="24">
        <v>1.6999999999999999E-3</v>
      </c>
      <c r="F393" s="6">
        <v>0</v>
      </c>
      <c r="G393" s="6">
        <f t="shared" si="12"/>
        <v>0</v>
      </c>
      <c r="H393" s="6">
        <v>1</v>
      </c>
      <c r="I393" s="15">
        <f t="shared" si="13"/>
        <v>9546</v>
      </c>
    </row>
    <row r="394" spans="1:9" x14ac:dyDescent="0.2">
      <c r="A394" s="101" t="s">
        <v>529</v>
      </c>
      <c r="B394" s="28" t="s">
        <v>19</v>
      </c>
      <c r="C394" s="28" t="s">
        <v>66</v>
      </c>
      <c r="D394" s="112">
        <v>389692</v>
      </c>
      <c r="E394" s="24">
        <v>7.0900000000000005E-2</v>
      </c>
      <c r="F394" s="6">
        <v>2</v>
      </c>
      <c r="G394" s="6">
        <f t="shared" si="12"/>
        <v>1</v>
      </c>
      <c r="H394" s="6">
        <v>1</v>
      </c>
      <c r="I394" s="15">
        <f t="shared" si="13"/>
        <v>389692</v>
      </c>
    </row>
    <row r="395" spans="1:9" x14ac:dyDescent="0.2">
      <c r="A395" s="101" t="s">
        <v>65</v>
      </c>
      <c r="B395" s="28" t="s">
        <v>19</v>
      </c>
      <c r="C395" s="28"/>
      <c r="D395" s="112">
        <v>60669</v>
      </c>
      <c r="E395" s="24">
        <v>1.0999999999999999E-2</v>
      </c>
      <c r="F395" s="6">
        <v>0</v>
      </c>
      <c r="G395" s="6">
        <f t="shared" si="12"/>
        <v>0</v>
      </c>
      <c r="H395" s="6">
        <v>1</v>
      </c>
      <c r="I395" s="15">
        <f t="shared" si="13"/>
        <v>60669</v>
      </c>
    </row>
    <row r="396" spans="1:9" x14ac:dyDescent="0.2">
      <c r="A396" s="101" t="s">
        <v>527</v>
      </c>
      <c r="B396" s="28" t="s">
        <v>19</v>
      </c>
      <c r="C396" s="28" t="s">
        <v>43</v>
      </c>
      <c r="D396" s="112">
        <v>602507</v>
      </c>
      <c r="E396" s="24">
        <v>0.1096</v>
      </c>
      <c r="F396" s="6">
        <v>3</v>
      </c>
      <c r="G396" s="6">
        <f t="shared" si="12"/>
        <v>1</v>
      </c>
      <c r="H396" s="6">
        <v>1</v>
      </c>
      <c r="I396" s="15">
        <f t="shared" si="13"/>
        <v>602507</v>
      </c>
    </row>
    <row r="397" spans="1:9" x14ac:dyDescent="0.2">
      <c r="A397" s="101" t="s">
        <v>528</v>
      </c>
      <c r="B397" s="28" t="s">
        <v>19</v>
      </c>
      <c r="C397" s="28" t="s">
        <v>81</v>
      </c>
      <c r="D397" s="112">
        <v>599283</v>
      </c>
      <c r="E397" s="24">
        <v>0.109</v>
      </c>
      <c r="F397" s="6">
        <v>3</v>
      </c>
      <c r="G397" s="6">
        <f t="shared" si="12"/>
        <v>1</v>
      </c>
      <c r="H397" s="6">
        <v>1</v>
      </c>
      <c r="I397" s="15">
        <f t="shared" si="13"/>
        <v>599283</v>
      </c>
    </row>
    <row r="398" spans="1:9" x14ac:dyDescent="0.2">
      <c r="A398" s="101" t="s">
        <v>538</v>
      </c>
      <c r="B398" s="28" t="s">
        <v>19</v>
      </c>
      <c r="C398" s="28"/>
      <c r="D398" s="112">
        <v>8292</v>
      </c>
      <c r="E398" s="24">
        <v>1.5E-3</v>
      </c>
      <c r="F398" s="6">
        <v>0</v>
      </c>
      <c r="G398" s="6">
        <f t="shared" si="12"/>
        <v>0</v>
      </c>
      <c r="H398" s="6">
        <v>1</v>
      </c>
      <c r="I398" s="15">
        <f t="shared" si="13"/>
        <v>8292</v>
      </c>
    </row>
    <row r="399" spans="1:9" x14ac:dyDescent="0.2">
      <c r="A399" s="101" t="s">
        <v>525</v>
      </c>
      <c r="B399" s="28" t="s">
        <v>19</v>
      </c>
      <c r="C399" s="28" t="s">
        <v>80</v>
      </c>
      <c r="D399" s="112">
        <v>1045274</v>
      </c>
      <c r="E399" s="24">
        <v>0.19009999999999999</v>
      </c>
      <c r="F399" s="6">
        <v>6</v>
      </c>
      <c r="G399" s="6">
        <f t="shared" si="12"/>
        <v>1</v>
      </c>
      <c r="H399" s="6">
        <v>1</v>
      </c>
      <c r="I399" s="15">
        <f t="shared" si="13"/>
        <v>1045274</v>
      </c>
    </row>
    <row r="400" spans="1:9" x14ac:dyDescent="0.2">
      <c r="A400" s="101" t="s">
        <v>531</v>
      </c>
      <c r="B400" s="28" t="s">
        <v>19</v>
      </c>
      <c r="C400" s="28" t="s">
        <v>679</v>
      </c>
      <c r="D400" s="112">
        <v>220938</v>
      </c>
      <c r="E400" s="24">
        <v>4.02E-2</v>
      </c>
      <c r="F400" s="6">
        <v>1</v>
      </c>
      <c r="G400" s="6">
        <f t="shared" si="12"/>
        <v>1</v>
      </c>
      <c r="H400" s="6">
        <v>1</v>
      </c>
      <c r="I400" s="15">
        <f t="shared" si="13"/>
        <v>220938</v>
      </c>
    </row>
    <row r="401" spans="1:9" x14ac:dyDescent="0.2">
      <c r="A401" s="101" t="s">
        <v>533</v>
      </c>
      <c r="B401" s="28" t="s">
        <v>19</v>
      </c>
      <c r="C401" s="28"/>
      <c r="D401" s="112">
        <v>194178</v>
      </c>
      <c r="E401" s="24">
        <v>3.5299999999999998E-2</v>
      </c>
      <c r="F401" s="6">
        <v>0</v>
      </c>
      <c r="G401" s="6">
        <f t="shared" si="12"/>
        <v>0</v>
      </c>
      <c r="H401" s="6">
        <v>1</v>
      </c>
      <c r="I401" s="15">
        <f t="shared" si="13"/>
        <v>194178</v>
      </c>
    </row>
    <row r="402" spans="1:9" x14ac:dyDescent="0.2">
      <c r="A402" s="101" t="s">
        <v>534</v>
      </c>
      <c r="B402" s="28" t="s">
        <v>19</v>
      </c>
      <c r="C402" s="28"/>
      <c r="D402" s="112">
        <v>185224</v>
      </c>
      <c r="E402" s="24">
        <v>3.3700000000000001E-2</v>
      </c>
      <c r="F402" s="6">
        <v>0</v>
      </c>
      <c r="G402" s="6">
        <f t="shared" si="12"/>
        <v>0</v>
      </c>
      <c r="H402" s="6">
        <v>1</v>
      </c>
      <c r="I402" s="15">
        <f t="shared" si="13"/>
        <v>185224</v>
      </c>
    </row>
    <row r="403" spans="1:9" x14ac:dyDescent="0.2">
      <c r="A403" s="101" t="s">
        <v>536</v>
      </c>
      <c r="B403" s="28" t="s">
        <v>19</v>
      </c>
      <c r="C403" s="28" t="s">
        <v>677</v>
      </c>
      <c r="D403" s="112">
        <v>10692</v>
      </c>
      <c r="E403" s="24">
        <v>1.9E-3</v>
      </c>
      <c r="F403" s="6">
        <v>0</v>
      </c>
      <c r="G403" s="6">
        <f t="shared" si="12"/>
        <v>1</v>
      </c>
      <c r="H403" s="6">
        <v>1</v>
      </c>
      <c r="I403" s="15">
        <f t="shared" si="13"/>
        <v>10692</v>
      </c>
    </row>
    <row r="404" spans="1:9" x14ac:dyDescent="0.2">
      <c r="A404" s="101" t="s">
        <v>535</v>
      </c>
      <c r="B404" s="28" t="s">
        <v>19</v>
      </c>
      <c r="C404" s="28" t="s">
        <v>64</v>
      </c>
      <c r="D404" s="112">
        <v>106004</v>
      </c>
      <c r="E404" s="24">
        <v>1.9300000000000001E-2</v>
      </c>
      <c r="F404" s="6">
        <v>0</v>
      </c>
      <c r="G404" s="6">
        <f t="shared" si="12"/>
        <v>1</v>
      </c>
      <c r="H404" s="6">
        <v>1</v>
      </c>
      <c r="I404" s="15">
        <f t="shared" si="13"/>
        <v>106004</v>
      </c>
    </row>
    <row r="405" spans="1:9" x14ac:dyDescent="0.2">
      <c r="A405" s="101" t="s">
        <v>63</v>
      </c>
      <c r="B405" s="28" t="s">
        <v>19</v>
      </c>
      <c r="C405" s="28" t="s">
        <v>66</v>
      </c>
      <c r="D405" s="112">
        <v>805100</v>
      </c>
      <c r="E405" s="24">
        <v>0.1464</v>
      </c>
      <c r="F405" s="6">
        <v>4</v>
      </c>
      <c r="G405" s="6">
        <f t="shared" si="12"/>
        <v>1</v>
      </c>
      <c r="H405" s="6">
        <v>1</v>
      </c>
      <c r="I405" s="15">
        <f t="shared" si="13"/>
        <v>805100</v>
      </c>
    </row>
    <row r="406" spans="1:9" x14ac:dyDescent="0.2">
      <c r="A406" s="101" t="s">
        <v>540</v>
      </c>
      <c r="B406" s="28" t="s">
        <v>20</v>
      </c>
      <c r="C406" s="28" t="s">
        <v>686</v>
      </c>
      <c r="D406" s="112">
        <v>5249935</v>
      </c>
      <c r="E406" s="24">
        <v>0.38469999999999999</v>
      </c>
      <c r="F406" s="6">
        <v>22</v>
      </c>
      <c r="G406" s="6">
        <v>4</v>
      </c>
      <c r="H406" s="6">
        <v>1</v>
      </c>
      <c r="I406" s="15">
        <f t="shared" si="13"/>
        <v>5249935</v>
      </c>
    </row>
    <row r="407" spans="1:9" x14ac:dyDescent="0.2">
      <c r="A407" s="101" t="s">
        <v>544</v>
      </c>
      <c r="B407" s="28" t="s">
        <v>20</v>
      </c>
      <c r="C407" s="28" t="s">
        <v>80</v>
      </c>
      <c r="D407" s="112">
        <v>168745</v>
      </c>
      <c r="E407" s="24">
        <v>1.24E-2</v>
      </c>
      <c r="F407" s="6">
        <v>0</v>
      </c>
      <c r="G407" s="6">
        <f t="shared" si="12"/>
        <v>1</v>
      </c>
      <c r="H407" s="6">
        <v>1</v>
      </c>
      <c r="I407" s="15">
        <f t="shared" si="13"/>
        <v>168745</v>
      </c>
    </row>
    <row r="408" spans="1:9" x14ac:dyDescent="0.2">
      <c r="A408" s="101" t="s">
        <v>546</v>
      </c>
      <c r="B408" s="28" t="s">
        <v>20</v>
      </c>
      <c r="C408" s="28" t="s">
        <v>38</v>
      </c>
      <c r="D408" s="112">
        <v>7900</v>
      </c>
      <c r="E408" s="24">
        <v>5.9999999999999995E-4</v>
      </c>
      <c r="F408" s="6">
        <v>0</v>
      </c>
      <c r="G408" s="6">
        <f t="shared" si="12"/>
        <v>1</v>
      </c>
      <c r="H408" s="6">
        <v>1</v>
      </c>
      <c r="I408" s="15">
        <f t="shared" si="13"/>
        <v>7900</v>
      </c>
    </row>
    <row r="409" spans="1:9" x14ac:dyDescent="0.2">
      <c r="A409" s="101" t="s">
        <v>547</v>
      </c>
      <c r="B409" s="28" t="s">
        <v>20</v>
      </c>
      <c r="C409" s="28"/>
      <c r="D409" s="112">
        <v>2211</v>
      </c>
      <c r="E409" s="24">
        <v>2.0000000000000001E-4</v>
      </c>
      <c r="F409" s="6">
        <v>0</v>
      </c>
      <c r="G409" s="6">
        <f t="shared" si="12"/>
        <v>0</v>
      </c>
      <c r="H409" s="6">
        <v>1</v>
      </c>
      <c r="I409" s="15">
        <f t="shared" si="13"/>
        <v>2211</v>
      </c>
    </row>
    <row r="410" spans="1:9" x14ac:dyDescent="0.2">
      <c r="A410" s="101" t="s">
        <v>539</v>
      </c>
      <c r="B410" s="28" t="s">
        <v>20</v>
      </c>
      <c r="C410" s="28" t="s">
        <v>43</v>
      </c>
      <c r="D410" s="112">
        <v>6192780</v>
      </c>
      <c r="E410" s="24">
        <v>0.45379999999999998</v>
      </c>
      <c r="F410" s="6">
        <v>27</v>
      </c>
      <c r="G410" s="6">
        <f t="shared" si="12"/>
        <v>1</v>
      </c>
      <c r="H410" s="6">
        <v>1</v>
      </c>
      <c r="I410" s="15">
        <f t="shared" si="13"/>
        <v>6192780</v>
      </c>
    </row>
    <row r="411" spans="1:9" x14ac:dyDescent="0.2">
      <c r="A411" s="101" t="s">
        <v>548</v>
      </c>
      <c r="B411" s="28" t="s">
        <v>20</v>
      </c>
      <c r="C411" s="28"/>
      <c r="D411" s="112">
        <v>0</v>
      </c>
      <c r="E411" s="24">
        <v>0</v>
      </c>
      <c r="F411" s="6">
        <v>0</v>
      </c>
      <c r="G411" s="6">
        <f t="shared" si="12"/>
        <v>0</v>
      </c>
      <c r="H411" s="6">
        <v>1</v>
      </c>
      <c r="I411" s="15">
        <f t="shared" si="13"/>
        <v>0</v>
      </c>
    </row>
    <row r="412" spans="1:9" x14ac:dyDescent="0.2">
      <c r="A412" s="101" t="s">
        <v>541</v>
      </c>
      <c r="B412" s="28" t="s">
        <v>20</v>
      </c>
      <c r="C412" s="28"/>
      <c r="D412" s="112">
        <v>826975</v>
      </c>
      <c r="E412" s="24">
        <v>6.0600000000000001E-2</v>
      </c>
      <c r="F412" s="6">
        <v>3</v>
      </c>
      <c r="G412" s="6">
        <f t="shared" si="12"/>
        <v>0</v>
      </c>
      <c r="H412" s="6">
        <v>1</v>
      </c>
      <c r="I412" s="15">
        <f t="shared" si="13"/>
        <v>826975</v>
      </c>
    </row>
    <row r="413" spans="1:9" x14ac:dyDescent="0.2">
      <c r="A413" s="101" t="s">
        <v>542</v>
      </c>
      <c r="B413" s="28" t="s">
        <v>20</v>
      </c>
      <c r="C413" s="28"/>
      <c r="D413" s="112">
        <v>621188</v>
      </c>
      <c r="E413" s="24">
        <v>4.5499999999999999E-2</v>
      </c>
      <c r="F413" s="6">
        <v>0</v>
      </c>
      <c r="G413" s="6">
        <f t="shared" si="12"/>
        <v>0</v>
      </c>
      <c r="H413" s="6">
        <v>1</v>
      </c>
      <c r="I413" s="15">
        <f t="shared" si="13"/>
        <v>621188</v>
      </c>
    </row>
    <row r="414" spans="1:9" x14ac:dyDescent="0.2">
      <c r="A414" s="101" t="s">
        <v>543</v>
      </c>
      <c r="B414" s="28" t="s">
        <v>20</v>
      </c>
      <c r="C414" s="28"/>
      <c r="D414" s="112">
        <v>503564</v>
      </c>
      <c r="E414" s="24">
        <v>3.6900000000000002E-2</v>
      </c>
      <c r="F414" s="6">
        <v>0</v>
      </c>
      <c r="G414" s="6">
        <f t="shared" si="12"/>
        <v>0</v>
      </c>
      <c r="H414" s="6">
        <v>1</v>
      </c>
      <c r="I414" s="15">
        <f t="shared" si="13"/>
        <v>503564</v>
      </c>
    </row>
    <row r="415" spans="1:9" x14ac:dyDescent="0.2">
      <c r="A415" s="101" t="s">
        <v>545</v>
      </c>
      <c r="B415" s="28" t="s">
        <v>20</v>
      </c>
      <c r="C415" s="28"/>
      <c r="D415" s="112">
        <v>74013</v>
      </c>
      <c r="E415" s="24">
        <v>5.4000000000000003E-3</v>
      </c>
      <c r="F415" s="6">
        <v>0</v>
      </c>
      <c r="G415" s="6">
        <f t="shared" si="12"/>
        <v>0</v>
      </c>
      <c r="H415" s="6">
        <v>1</v>
      </c>
      <c r="I415" s="15">
        <f t="shared" si="13"/>
        <v>74013</v>
      </c>
    </row>
    <row r="416" spans="1:9" x14ac:dyDescent="0.2">
      <c r="A416" s="101" t="s">
        <v>553</v>
      </c>
      <c r="B416" s="28" t="s">
        <v>21</v>
      </c>
      <c r="C416" s="28"/>
      <c r="D416" s="112">
        <v>61652</v>
      </c>
      <c r="E416" s="24">
        <v>0.02</v>
      </c>
      <c r="F416" s="6">
        <v>0</v>
      </c>
      <c r="G416" s="6">
        <f t="shared" si="12"/>
        <v>0</v>
      </c>
      <c r="H416" s="6">
        <v>1</v>
      </c>
      <c r="I416" s="15">
        <f t="shared" si="13"/>
        <v>61652</v>
      </c>
    </row>
    <row r="417" spans="1:9" x14ac:dyDescent="0.2">
      <c r="A417" s="101" t="s">
        <v>563</v>
      </c>
      <c r="B417" s="28" t="s">
        <v>21</v>
      </c>
      <c r="C417" s="28"/>
      <c r="D417" s="112">
        <v>49388</v>
      </c>
      <c r="E417" s="24">
        <v>1.6E-2</v>
      </c>
      <c r="F417" s="6">
        <v>0</v>
      </c>
      <c r="G417" s="6">
        <f t="shared" si="12"/>
        <v>0</v>
      </c>
      <c r="H417" s="6">
        <v>1</v>
      </c>
      <c r="I417" s="15">
        <f t="shared" si="13"/>
        <v>49388</v>
      </c>
    </row>
    <row r="418" spans="1:9" x14ac:dyDescent="0.2">
      <c r="A418" s="101" t="s">
        <v>558</v>
      </c>
      <c r="B418" s="28" t="s">
        <v>21</v>
      </c>
      <c r="C418" s="28" t="s">
        <v>82</v>
      </c>
      <c r="D418" s="112">
        <v>325093</v>
      </c>
      <c r="E418" s="24">
        <v>0.1056</v>
      </c>
      <c r="F418" s="6">
        <v>2</v>
      </c>
      <c r="G418" s="6">
        <f t="shared" si="12"/>
        <v>1</v>
      </c>
      <c r="H418" s="6">
        <v>1</v>
      </c>
      <c r="I418" s="15">
        <f t="shared" si="13"/>
        <v>325093</v>
      </c>
    </row>
    <row r="419" spans="1:9" x14ac:dyDescent="0.2">
      <c r="A419" s="101" t="s">
        <v>561</v>
      </c>
      <c r="B419" s="28" t="s">
        <v>21</v>
      </c>
      <c r="C419" s="28" t="s">
        <v>35</v>
      </c>
      <c r="D419" s="112">
        <v>204792</v>
      </c>
      <c r="E419" s="24">
        <v>6.6500000000000004E-2</v>
      </c>
      <c r="F419" s="6">
        <v>1</v>
      </c>
      <c r="G419" s="6">
        <f t="shared" si="12"/>
        <v>1</v>
      </c>
      <c r="H419" s="6">
        <v>1</v>
      </c>
      <c r="I419" s="15">
        <f t="shared" si="13"/>
        <v>204792</v>
      </c>
    </row>
    <row r="420" spans="1:9" x14ac:dyDescent="0.2">
      <c r="A420" s="101" t="s">
        <v>565</v>
      </c>
      <c r="B420" s="28" t="s">
        <v>21</v>
      </c>
      <c r="C420" s="28" t="s">
        <v>81</v>
      </c>
      <c r="D420" s="112">
        <v>228045</v>
      </c>
      <c r="E420" s="24">
        <v>7.4099999999999999E-2</v>
      </c>
      <c r="F420" s="6">
        <v>2</v>
      </c>
      <c r="G420" s="6">
        <f t="shared" si="12"/>
        <v>1</v>
      </c>
      <c r="H420" s="6">
        <v>1</v>
      </c>
      <c r="I420" s="15">
        <f t="shared" si="13"/>
        <v>228045</v>
      </c>
    </row>
    <row r="421" spans="1:9" x14ac:dyDescent="0.2">
      <c r="A421" s="101" t="s">
        <v>559</v>
      </c>
      <c r="B421" s="28" t="s">
        <v>21</v>
      </c>
      <c r="C421" s="28" t="s">
        <v>66</v>
      </c>
      <c r="D421" s="112">
        <v>29114</v>
      </c>
      <c r="E421" s="24">
        <v>9.4999999999999998E-3</v>
      </c>
      <c r="F421" s="6">
        <v>0</v>
      </c>
      <c r="G421" s="6">
        <f t="shared" si="12"/>
        <v>1</v>
      </c>
      <c r="H421" s="6">
        <v>1</v>
      </c>
      <c r="I421" s="15">
        <f t="shared" si="13"/>
        <v>29114</v>
      </c>
    </row>
    <row r="422" spans="1:9" x14ac:dyDescent="0.2">
      <c r="A422" s="101" t="s">
        <v>564</v>
      </c>
      <c r="B422" s="28" t="s">
        <v>21</v>
      </c>
      <c r="C422" s="28"/>
      <c r="D422" s="112">
        <v>60446</v>
      </c>
      <c r="E422" s="24">
        <v>1.9599999999999999E-2</v>
      </c>
      <c r="F422" s="6">
        <v>0</v>
      </c>
      <c r="G422" s="6">
        <f t="shared" si="12"/>
        <v>0</v>
      </c>
      <c r="H422" s="6">
        <v>1</v>
      </c>
      <c r="I422" s="15">
        <f t="shared" si="13"/>
        <v>60446</v>
      </c>
    </row>
    <row r="423" spans="1:9" x14ac:dyDescent="0.2">
      <c r="A423" s="101" t="s">
        <v>560</v>
      </c>
      <c r="B423" s="28" t="s">
        <v>21</v>
      </c>
      <c r="C423" s="28"/>
      <c r="D423" s="112">
        <v>6612</v>
      </c>
      <c r="E423" s="24">
        <v>2.2000000000000001E-3</v>
      </c>
      <c r="F423" s="6">
        <v>0</v>
      </c>
      <c r="G423" s="6">
        <f t="shared" si="12"/>
        <v>0</v>
      </c>
      <c r="H423" s="6">
        <v>1</v>
      </c>
      <c r="I423" s="15">
        <f t="shared" si="13"/>
        <v>6612</v>
      </c>
    </row>
    <row r="424" spans="1:9" x14ac:dyDescent="0.2">
      <c r="A424" s="101" t="s">
        <v>555</v>
      </c>
      <c r="B424" s="28" t="s">
        <v>21</v>
      </c>
      <c r="C424" s="28"/>
      <c r="D424" s="112">
        <v>34634</v>
      </c>
      <c r="E424" s="24">
        <v>1.1299999999999999E-2</v>
      </c>
      <c r="F424" s="6">
        <v>0</v>
      </c>
      <c r="G424" s="6">
        <f t="shared" si="12"/>
        <v>0</v>
      </c>
      <c r="H424" s="6">
        <v>1</v>
      </c>
      <c r="I424" s="15">
        <f t="shared" si="13"/>
        <v>34634</v>
      </c>
    </row>
    <row r="425" spans="1:9" x14ac:dyDescent="0.2">
      <c r="A425" s="101" t="s">
        <v>549</v>
      </c>
      <c r="B425" s="28" t="s">
        <v>21</v>
      </c>
      <c r="C425" s="28"/>
      <c r="D425" s="112">
        <v>27211</v>
      </c>
      <c r="E425" s="24">
        <v>8.8000000000000005E-3</v>
      </c>
      <c r="F425" s="6">
        <v>0</v>
      </c>
      <c r="G425" s="6">
        <f t="shared" si="12"/>
        <v>0</v>
      </c>
      <c r="H425" s="6">
        <v>1</v>
      </c>
      <c r="I425" s="15">
        <f t="shared" si="13"/>
        <v>27211</v>
      </c>
    </row>
    <row r="426" spans="1:9" x14ac:dyDescent="0.2">
      <c r="A426" s="101" t="s">
        <v>550</v>
      </c>
      <c r="B426" s="28" t="s">
        <v>21</v>
      </c>
      <c r="C426" s="28" t="s">
        <v>566</v>
      </c>
      <c r="D426" s="112">
        <v>15751</v>
      </c>
      <c r="E426" s="24">
        <v>5.1000000000000004E-3</v>
      </c>
      <c r="F426" s="6">
        <v>0</v>
      </c>
      <c r="G426" s="6">
        <f t="shared" si="12"/>
        <v>1</v>
      </c>
      <c r="H426" s="6">
        <v>1</v>
      </c>
      <c r="I426" s="15">
        <f t="shared" si="13"/>
        <v>15751</v>
      </c>
    </row>
    <row r="427" spans="1:9" x14ac:dyDescent="0.2">
      <c r="A427" s="101" t="s">
        <v>554</v>
      </c>
      <c r="B427" s="28" t="s">
        <v>21</v>
      </c>
      <c r="C427" s="28"/>
      <c r="D427" s="112">
        <v>16135</v>
      </c>
      <c r="E427" s="24">
        <v>5.1999999999999998E-3</v>
      </c>
      <c r="F427" s="6">
        <v>0</v>
      </c>
      <c r="G427" s="6">
        <f t="shared" si="12"/>
        <v>0</v>
      </c>
      <c r="H427" s="6">
        <v>1</v>
      </c>
      <c r="I427" s="15">
        <f t="shared" si="13"/>
        <v>16135</v>
      </c>
    </row>
    <row r="428" spans="1:9" x14ac:dyDescent="0.2">
      <c r="A428" s="101" t="s">
        <v>557</v>
      </c>
      <c r="B428" s="28" t="s">
        <v>21</v>
      </c>
      <c r="C428" s="28" t="s">
        <v>35</v>
      </c>
      <c r="D428" s="112">
        <v>725399</v>
      </c>
      <c r="E428" s="24">
        <v>0.2356</v>
      </c>
      <c r="F428" s="6">
        <v>6</v>
      </c>
      <c r="G428" s="6">
        <f t="shared" si="12"/>
        <v>1</v>
      </c>
      <c r="H428" s="6">
        <v>1</v>
      </c>
      <c r="I428" s="15">
        <f t="shared" si="13"/>
        <v>725399</v>
      </c>
    </row>
    <row r="429" spans="1:9" x14ac:dyDescent="0.2">
      <c r="A429" s="101" t="s">
        <v>552</v>
      </c>
      <c r="B429" s="28" t="s">
        <v>21</v>
      </c>
      <c r="C429" s="28" t="s">
        <v>80</v>
      </c>
      <c r="D429" s="112">
        <v>1104694</v>
      </c>
      <c r="E429" s="24">
        <v>0.35880000000000001</v>
      </c>
      <c r="F429" s="6">
        <v>9</v>
      </c>
      <c r="G429" s="6">
        <f t="shared" si="12"/>
        <v>1</v>
      </c>
      <c r="H429" s="6">
        <v>1</v>
      </c>
      <c r="I429" s="15">
        <f t="shared" si="13"/>
        <v>1104694</v>
      </c>
    </row>
    <row r="430" spans="1:9" x14ac:dyDescent="0.2">
      <c r="A430" s="101" t="s">
        <v>556</v>
      </c>
      <c r="B430" s="28" t="s">
        <v>21</v>
      </c>
      <c r="C430" s="28"/>
      <c r="D430" s="112">
        <v>8412</v>
      </c>
      <c r="E430" s="24">
        <v>2.7000000000000001E-3</v>
      </c>
      <c r="F430" s="6">
        <v>0</v>
      </c>
      <c r="G430" s="6">
        <f t="shared" si="12"/>
        <v>0</v>
      </c>
      <c r="H430" s="6">
        <v>1</v>
      </c>
      <c r="I430" s="15">
        <f t="shared" si="13"/>
        <v>8412</v>
      </c>
    </row>
    <row r="431" spans="1:9" x14ac:dyDescent="0.2">
      <c r="A431" s="101" t="s">
        <v>562</v>
      </c>
      <c r="B431" s="28" t="s">
        <v>21</v>
      </c>
      <c r="C431" s="28"/>
      <c r="D431" s="112">
        <v>13508</v>
      </c>
      <c r="E431" s="24">
        <v>4.4000000000000003E-3</v>
      </c>
      <c r="F431" s="6">
        <v>0</v>
      </c>
      <c r="G431" s="6">
        <f t="shared" si="12"/>
        <v>0</v>
      </c>
      <c r="H431" s="6">
        <v>1</v>
      </c>
      <c r="I431" s="15">
        <f t="shared" si="13"/>
        <v>13508</v>
      </c>
    </row>
    <row r="432" spans="1:9" x14ac:dyDescent="0.2">
      <c r="A432" s="101" t="s">
        <v>551</v>
      </c>
      <c r="B432" s="28" t="s">
        <v>21</v>
      </c>
      <c r="C432" s="28" t="s">
        <v>679</v>
      </c>
      <c r="D432" s="112">
        <v>168015</v>
      </c>
      <c r="E432" s="24">
        <v>5.4600000000000003E-2</v>
      </c>
      <c r="F432" s="6">
        <v>1</v>
      </c>
      <c r="G432" s="6">
        <f t="shared" si="12"/>
        <v>1</v>
      </c>
      <c r="H432" s="6">
        <v>1</v>
      </c>
      <c r="I432" s="15">
        <f t="shared" si="13"/>
        <v>168015</v>
      </c>
    </row>
    <row r="433" spans="1:9" x14ac:dyDescent="0.2">
      <c r="A433" s="103" t="s">
        <v>572</v>
      </c>
      <c r="B433" s="28" t="s">
        <v>22</v>
      </c>
      <c r="C433" s="28" t="s">
        <v>66</v>
      </c>
      <c r="D433" s="112">
        <v>2028236</v>
      </c>
      <c r="E433" s="24">
        <v>0.22359999999999999</v>
      </c>
      <c r="F433" s="6">
        <v>8</v>
      </c>
      <c r="G433" s="6">
        <f t="shared" si="12"/>
        <v>1</v>
      </c>
      <c r="H433" s="6">
        <v>1</v>
      </c>
      <c r="I433" s="15">
        <f t="shared" si="13"/>
        <v>2028236</v>
      </c>
    </row>
    <row r="434" spans="1:9" x14ac:dyDescent="0.2">
      <c r="A434" s="103" t="s">
        <v>576</v>
      </c>
      <c r="B434" s="28" t="s">
        <v>22</v>
      </c>
      <c r="C434" s="28"/>
      <c r="D434" s="112">
        <v>37276</v>
      </c>
      <c r="E434" s="24">
        <v>4.1099999999999998E-2</v>
      </c>
      <c r="F434" s="6">
        <v>0</v>
      </c>
      <c r="G434" s="6">
        <f t="shared" si="12"/>
        <v>0</v>
      </c>
      <c r="H434" s="6">
        <v>1</v>
      </c>
      <c r="I434" s="15">
        <f t="shared" si="13"/>
        <v>37276</v>
      </c>
    </row>
    <row r="435" spans="1:9" x14ac:dyDescent="0.2">
      <c r="A435" s="103" t="s">
        <v>582</v>
      </c>
      <c r="B435" s="28" t="s">
        <v>22</v>
      </c>
      <c r="C435" s="28"/>
      <c r="D435" s="112">
        <v>20411</v>
      </c>
      <c r="E435" s="24">
        <v>2.3E-3</v>
      </c>
      <c r="F435" s="6">
        <v>0</v>
      </c>
      <c r="G435" s="6">
        <f t="shared" si="12"/>
        <v>0</v>
      </c>
      <c r="H435" s="6">
        <v>1</v>
      </c>
      <c r="I435" s="15">
        <f t="shared" si="13"/>
        <v>20411</v>
      </c>
    </row>
    <row r="436" spans="1:9" x14ac:dyDescent="0.2">
      <c r="A436" s="103" t="s">
        <v>567</v>
      </c>
      <c r="B436" s="28" t="s">
        <v>22</v>
      </c>
      <c r="C436" s="28"/>
      <c r="D436" s="112">
        <v>131021</v>
      </c>
      <c r="E436" s="24">
        <v>1.44E-2</v>
      </c>
      <c r="F436" s="6">
        <v>0</v>
      </c>
      <c r="G436" s="6">
        <f t="shared" si="12"/>
        <v>0</v>
      </c>
      <c r="H436" s="6">
        <v>1</v>
      </c>
      <c r="I436" s="15">
        <f t="shared" si="13"/>
        <v>131021</v>
      </c>
    </row>
    <row r="437" spans="1:9" x14ac:dyDescent="0.2">
      <c r="A437" s="103" t="s">
        <v>568</v>
      </c>
      <c r="B437" s="28" t="s">
        <v>22</v>
      </c>
      <c r="C437" s="28"/>
      <c r="D437" s="112">
        <v>117141</v>
      </c>
      <c r="E437" s="24">
        <v>1.29E-2</v>
      </c>
      <c r="F437" s="6">
        <v>0</v>
      </c>
      <c r="G437" s="6">
        <f t="shared" si="12"/>
        <v>0</v>
      </c>
      <c r="H437" s="6">
        <v>1</v>
      </c>
      <c r="I437" s="15">
        <f t="shared" si="13"/>
        <v>117141</v>
      </c>
    </row>
    <row r="438" spans="1:9" x14ac:dyDescent="0.2">
      <c r="A438" s="103" t="s">
        <v>569</v>
      </c>
      <c r="B438" s="28" t="s">
        <v>22</v>
      </c>
      <c r="C438" s="28"/>
      <c r="D438" s="112">
        <v>100669</v>
      </c>
      <c r="E438" s="24">
        <v>1.11E-2</v>
      </c>
      <c r="F438" s="6">
        <v>0</v>
      </c>
      <c r="G438" s="6">
        <f t="shared" si="12"/>
        <v>0</v>
      </c>
      <c r="H438" s="6">
        <v>1</v>
      </c>
      <c r="I438" s="15">
        <f t="shared" si="13"/>
        <v>100669</v>
      </c>
    </row>
    <row r="439" spans="1:9" x14ac:dyDescent="0.2">
      <c r="A439" s="103" t="s">
        <v>574</v>
      </c>
      <c r="B439" s="28" t="s">
        <v>22</v>
      </c>
      <c r="C439" s="28" t="s">
        <v>35</v>
      </c>
      <c r="D439" s="112">
        <v>522104</v>
      </c>
      <c r="E439" s="24">
        <v>5.7599999999999998E-2</v>
      </c>
      <c r="F439" s="6">
        <v>2</v>
      </c>
      <c r="G439" s="6">
        <f t="shared" si="12"/>
        <v>1</v>
      </c>
      <c r="H439" s="6">
        <v>1</v>
      </c>
      <c r="I439" s="15">
        <f t="shared" si="13"/>
        <v>522104</v>
      </c>
    </row>
    <row r="440" spans="1:9" x14ac:dyDescent="0.2">
      <c r="A440" s="103" t="s">
        <v>570</v>
      </c>
      <c r="B440" s="28" t="s">
        <v>22</v>
      </c>
      <c r="C440" s="28" t="s">
        <v>35</v>
      </c>
      <c r="D440" s="112">
        <v>2449068</v>
      </c>
      <c r="E440" s="24">
        <v>0.27</v>
      </c>
      <c r="F440" s="6">
        <v>10</v>
      </c>
      <c r="G440" s="6">
        <f t="shared" si="12"/>
        <v>1</v>
      </c>
      <c r="H440" s="6">
        <v>1</v>
      </c>
      <c r="I440" s="15">
        <f t="shared" si="13"/>
        <v>2449068</v>
      </c>
    </row>
    <row r="441" spans="1:9" x14ac:dyDescent="0.2">
      <c r="A441" s="103" t="s">
        <v>578</v>
      </c>
      <c r="B441" s="28" t="s">
        <v>22</v>
      </c>
      <c r="C441" s="28"/>
      <c r="D441" s="112">
        <v>53351</v>
      </c>
      <c r="E441" s="24">
        <v>5.8999999999999999E-3</v>
      </c>
      <c r="F441" s="6">
        <v>0</v>
      </c>
      <c r="G441" s="6">
        <f t="shared" si="12"/>
        <v>0</v>
      </c>
      <c r="H441" s="6">
        <v>1</v>
      </c>
      <c r="I441" s="15">
        <f t="shared" si="13"/>
        <v>53351</v>
      </c>
    </row>
    <row r="442" spans="1:9" x14ac:dyDescent="0.2">
      <c r="A442" s="103" t="s">
        <v>579</v>
      </c>
      <c r="B442" s="28" t="s">
        <v>22</v>
      </c>
      <c r="C442" s="28"/>
      <c r="D442" s="112">
        <v>51787</v>
      </c>
      <c r="E442" s="24">
        <v>5.7000000000000002E-3</v>
      </c>
      <c r="F442" s="6">
        <v>0</v>
      </c>
      <c r="G442" s="6">
        <f t="shared" si="12"/>
        <v>0</v>
      </c>
      <c r="H442" s="6">
        <v>1</v>
      </c>
      <c r="I442" s="15">
        <f t="shared" si="13"/>
        <v>51787</v>
      </c>
    </row>
    <row r="443" spans="1:9" x14ac:dyDescent="0.2">
      <c r="A443" s="103" t="s">
        <v>571</v>
      </c>
      <c r="B443" s="28" t="s">
        <v>22</v>
      </c>
      <c r="C443" s="28" t="s">
        <v>80</v>
      </c>
      <c r="D443" s="112">
        <v>2040765</v>
      </c>
      <c r="E443" s="24">
        <v>0.22500000000000001</v>
      </c>
      <c r="F443" s="6">
        <v>9</v>
      </c>
      <c r="G443" s="6">
        <f t="shared" si="12"/>
        <v>1</v>
      </c>
      <c r="H443" s="6">
        <v>1</v>
      </c>
      <c r="I443" s="15">
        <f t="shared" si="13"/>
        <v>2040765</v>
      </c>
    </row>
    <row r="444" spans="1:9" x14ac:dyDescent="0.2">
      <c r="A444" s="103" t="s">
        <v>581</v>
      </c>
      <c r="B444" s="28" t="s">
        <v>22</v>
      </c>
      <c r="C444" s="28"/>
      <c r="D444" s="112">
        <v>26439</v>
      </c>
      <c r="E444" s="24">
        <v>2.8999999999999998E-3</v>
      </c>
      <c r="F444" s="6">
        <v>0</v>
      </c>
      <c r="G444" s="6">
        <f t="shared" si="12"/>
        <v>0</v>
      </c>
      <c r="H444" s="6">
        <v>1</v>
      </c>
      <c r="I444" s="15">
        <f t="shared" si="13"/>
        <v>26439</v>
      </c>
    </row>
    <row r="445" spans="1:9" x14ac:dyDescent="0.2">
      <c r="A445" s="103" t="s">
        <v>580</v>
      </c>
      <c r="B445" s="28" t="s">
        <v>22</v>
      </c>
      <c r="C445" s="28" t="s">
        <v>82</v>
      </c>
      <c r="D445" s="112">
        <v>40135</v>
      </c>
      <c r="E445" s="24">
        <v>4.4000000000000003E-3</v>
      </c>
      <c r="F445" s="6">
        <v>0</v>
      </c>
      <c r="G445" s="6">
        <f t="shared" si="12"/>
        <v>1</v>
      </c>
      <c r="H445" s="6">
        <v>1</v>
      </c>
      <c r="I445" s="15">
        <f t="shared" si="13"/>
        <v>40135</v>
      </c>
    </row>
    <row r="446" spans="1:9" x14ac:dyDescent="0.2">
      <c r="A446" s="103" t="s">
        <v>573</v>
      </c>
      <c r="B446" s="28" t="s">
        <v>22</v>
      </c>
      <c r="C446" s="28" t="s">
        <v>566</v>
      </c>
      <c r="D446" s="112">
        <v>583916</v>
      </c>
      <c r="E446" s="24">
        <v>6.4399999999999999E-2</v>
      </c>
      <c r="F446" s="6">
        <v>2</v>
      </c>
      <c r="G446" s="6">
        <f t="shared" si="12"/>
        <v>1</v>
      </c>
      <c r="H446" s="6">
        <v>1</v>
      </c>
      <c r="I446" s="15">
        <f t="shared" si="13"/>
        <v>583916</v>
      </c>
    </row>
    <row r="447" spans="1:9" x14ac:dyDescent="0.2">
      <c r="A447" s="103" t="s">
        <v>575</v>
      </c>
      <c r="B447" s="28" t="s">
        <v>22</v>
      </c>
      <c r="C447" s="28" t="s">
        <v>35</v>
      </c>
      <c r="D447" s="112">
        <v>476777</v>
      </c>
      <c r="E447" s="24">
        <v>5.2600000000000001E-2</v>
      </c>
      <c r="F447" s="6">
        <v>2</v>
      </c>
      <c r="G447" s="6">
        <f t="shared" si="12"/>
        <v>1</v>
      </c>
      <c r="H447" s="6">
        <v>1</v>
      </c>
      <c r="I447" s="15">
        <f t="shared" si="13"/>
        <v>476777</v>
      </c>
    </row>
    <row r="448" spans="1:9" x14ac:dyDescent="0.2">
      <c r="A448" s="103" t="s">
        <v>577</v>
      </c>
      <c r="B448" s="28" t="s">
        <v>22</v>
      </c>
      <c r="C448" s="28"/>
      <c r="D448" s="112">
        <v>54942</v>
      </c>
      <c r="E448" s="24">
        <v>6.1000000000000004E-3</v>
      </c>
      <c r="F448" s="6">
        <v>0</v>
      </c>
      <c r="G448" s="6">
        <f t="shared" si="12"/>
        <v>0</v>
      </c>
      <c r="H448" s="6">
        <v>1</v>
      </c>
      <c r="I448" s="15">
        <f t="shared" si="13"/>
        <v>54942</v>
      </c>
    </row>
    <row r="449" spans="1:9" x14ac:dyDescent="0.2">
      <c r="A449" s="101" t="s">
        <v>635</v>
      </c>
      <c r="B449" s="28" t="s">
        <v>23</v>
      </c>
      <c r="C449" s="111"/>
      <c r="D449" s="112">
        <v>5092</v>
      </c>
      <c r="E449" s="24">
        <v>5.1000000000000004E-3</v>
      </c>
      <c r="F449" s="6">
        <v>0</v>
      </c>
      <c r="G449" s="6">
        <f t="shared" si="12"/>
        <v>0</v>
      </c>
      <c r="H449" s="6">
        <v>1</v>
      </c>
      <c r="I449" s="15">
        <f t="shared" si="13"/>
        <v>5092</v>
      </c>
    </row>
    <row r="450" spans="1:9" x14ac:dyDescent="0.2">
      <c r="A450" s="101" t="s">
        <v>627</v>
      </c>
      <c r="B450" s="28" t="s">
        <v>23</v>
      </c>
      <c r="C450" s="111"/>
      <c r="D450" s="112">
        <v>6124</v>
      </c>
      <c r="E450" s="24">
        <v>6.1999999999999998E-3</v>
      </c>
      <c r="F450" s="6">
        <v>0</v>
      </c>
      <c r="G450" s="6">
        <f t="shared" si="12"/>
        <v>0</v>
      </c>
      <c r="H450" s="6">
        <v>1</v>
      </c>
      <c r="I450" s="15">
        <f t="shared" si="13"/>
        <v>6124</v>
      </c>
    </row>
    <row r="451" spans="1:9" x14ac:dyDescent="0.2">
      <c r="A451" s="101" t="s">
        <v>618</v>
      </c>
      <c r="B451" s="28" t="s">
        <v>23</v>
      </c>
      <c r="C451" s="111"/>
      <c r="D451" s="112">
        <v>3998</v>
      </c>
      <c r="E451" s="24">
        <v>4.0000000000000001E-3</v>
      </c>
      <c r="F451" s="6">
        <v>0</v>
      </c>
      <c r="G451" s="6">
        <f t="shared" ref="G451:G514" si="14">IF(ISBLANK(C451),0,1)</f>
        <v>0</v>
      </c>
      <c r="H451" s="6">
        <v>1</v>
      </c>
      <c r="I451" s="15">
        <f t="shared" ref="I451:I514" si="15">D451*H451</f>
        <v>3998</v>
      </c>
    </row>
    <row r="452" spans="1:9" x14ac:dyDescent="0.2">
      <c r="A452" s="101" t="s">
        <v>629</v>
      </c>
      <c r="B452" s="28" t="s">
        <v>23</v>
      </c>
      <c r="C452" s="111"/>
      <c r="D452" s="112">
        <v>1452</v>
      </c>
      <c r="E452" s="24">
        <v>1.4000000000000002E-3</v>
      </c>
      <c r="F452" s="6">
        <v>0</v>
      </c>
      <c r="G452" s="6">
        <f t="shared" si="14"/>
        <v>0</v>
      </c>
      <c r="H452" s="6">
        <v>1</v>
      </c>
      <c r="I452" s="15">
        <f t="shared" si="15"/>
        <v>1452</v>
      </c>
    </row>
    <row r="453" spans="1:9" x14ac:dyDescent="0.2">
      <c r="A453" s="101" t="s">
        <v>616</v>
      </c>
      <c r="B453" s="28" t="s">
        <v>23</v>
      </c>
      <c r="C453" s="111"/>
      <c r="D453" s="112">
        <v>2101</v>
      </c>
      <c r="E453" s="24">
        <v>2.0999999999999999E-3</v>
      </c>
      <c r="F453" s="6">
        <v>0</v>
      </c>
      <c r="G453" s="6">
        <f t="shared" si="14"/>
        <v>0</v>
      </c>
      <c r="H453" s="6">
        <v>1</v>
      </c>
      <c r="I453" s="15">
        <f t="shared" si="15"/>
        <v>2101</v>
      </c>
    </row>
    <row r="454" spans="1:9" x14ac:dyDescent="0.2">
      <c r="A454" s="101" t="s">
        <v>628</v>
      </c>
      <c r="B454" s="28" t="s">
        <v>23</v>
      </c>
      <c r="C454" s="111" t="s">
        <v>82</v>
      </c>
      <c r="D454" s="112">
        <v>6199</v>
      </c>
      <c r="E454" s="24">
        <v>6.1999999999999998E-3</v>
      </c>
      <c r="F454" s="6">
        <v>0</v>
      </c>
      <c r="G454" s="6">
        <f t="shared" si="14"/>
        <v>1</v>
      </c>
      <c r="H454" s="6">
        <v>1</v>
      </c>
      <c r="I454" s="15">
        <f t="shared" si="15"/>
        <v>6199</v>
      </c>
    </row>
    <row r="455" spans="1:9" x14ac:dyDescent="0.2">
      <c r="A455" s="101" t="s">
        <v>634</v>
      </c>
      <c r="B455" s="28" t="s">
        <v>23</v>
      </c>
      <c r="C455" s="111" t="s">
        <v>682</v>
      </c>
      <c r="D455" s="112">
        <v>198255</v>
      </c>
      <c r="E455" s="24">
        <v>0.2011</v>
      </c>
      <c r="F455" s="6">
        <v>4</v>
      </c>
      <c r="G455" s="6">
        <v>2</v>
      </c>
      <c r="H455" s="6">
        <v>1</v>
      </c>
      <c r="I455" s="15">
        <f t="shared" si="15"/>
        <v>198255</v>
      </c>
    </row>
    <row r="456" spans="1:9" x14ac:dyDescent="0.2">
      <c r="A456" s="101" t="s">
        <v>609</v>
      </c>
      <c r="B456" s="28" t="s">
        <v>23</v>
      </c>
      <c r="C456" s="111"/>
      <c r="D456" s="112">
        <v>8460</v>
      </c>
      <c r="E456" s="24">
        <v>8.5000000000000006E-3</v>
      </c>
      <c r="F456" s="6">
        <v>0</v>
      </c>
      <c r="G456" s="6">
        <f t="shared" si="14"/>
        <v>0</v>
      </c>
      <c r="H456" s="6">
        <v>1</v>
      </c>
      <c r="I456" s="15">
        <f t="shared" si="15"/>
        <v>8460</v>
      </c>
    </row>
    <row r="457" spans="1:9" x14ac:dyDescent="0.2">
      <c r="A457" s="101" t="s">
        <v>608</v>
      </c>
      <c r="B457" s="28" t="s">
        <v>23</v>
      </c>
      <c r="C457" s="111"/>
      <c r="D457" s="112">
        <v>118995</v>
      </c>
      <c r="E457" s="24">
        <v>0.1207</v>
      </c>
      <c r="F457" s="6">
        <v>2</v>
      </c>
      <c r="G457" s="6">
        <f t="shared" si="14"/>
        <v>0</v>
      </c>
      <c r="H457" s="6">
        <v>1</v>
      </c>
      <c r="I457" s="15">
        <f t="shared" si="15"/>
        <v>118995</v>
      </c>
    </row>
    <row r="458" spans="1:9" x14ac:dyDescent="0.2">
      <c r="A458" s="101" t="s">
        <v>607</v>
      </c>
      <c r="B458" s="28" t="s">
        <v>23</v>
      </c>
      <c r="C458" s="111"/>
      <c r="D458" s="112">
        <v>20374</v>
      </c>
      <c r="E458" s="24">
        <v>2.06E-2</v>
      </c>
      <c r="F458" s="6">
        <v>0</v>
      </c>
      <c r="G458" s="6">
        <f t="shared" si="14"/>
        <v>0</v>
      </c>
      <c r="H458" s="6">
        <v>1</v>
      </c>
      <c r="I458" s="15">
        <f t="shared" si="15"/>
        <v>20374</v>
      </c>
    </row>
    <row r="459" spans="1:9" x14ac:dyDescent="0.2">
      <c r="A459" s="101" t="s">
        <v>633</v>
      </c>
      <c r="B459" s="28" t="s">
        <v>23</v>
      </c>
      <c r="C459" s="111" t="s">
        <v>676</v>
      </c>
      <c r="D459" s="112">
        <v>37974</v>
      </c>
      <c r="E459" s="24">
        <v>3.85E-2</v>
      </c>
      <c r="F459" s="6">
        <v>0</v>
      </c>
      <c r="G459" s="6">
        <f t="shared" si="14"/>
        <v>1</v>
      </c>
      <c r="H459" s="6">
        <v>1</v>
      </c>
      <c r="I459" s="15">
        <f t="shared" si="15"/>
        <v>37974</v>
      </c>
    </row>
    <row r="460" spans="1:9" x14ac:dyDescent="0.2">
      <c r="A460" s="101" t="s">
        <v>619</v>
      </c>
      <c r="B460" s="28" t="s">
        <v>23</v>
      </c>
      <c r="C460" s="111" t="s">
        <v>35</v>
      </c>
      <c r="D460" s="112">
        <v>95588</v>
      </c>
      <c r="E460" s="24">
        <v>9.69E-2</v>
      </c>
      <c r="F460" s="6">
        <v>2</v>
      </c>
      <c r="G460" s="6">
        <f t="shared" si="14"/>
        <v>1</v>
      </c>
      <c r="H460" s="6">
        <v>1</v>
      </c>
      <c r="I460" s="15">
        <f t="shared" si="15"/>
        <v>95588</v>
      </c>
    </row>
    <row r="461" spans="1:9" x14ac:dyDescent="0.2">
      <c r="A461" s="101" t="s">
        <v>617</v>
      </c>
      <c r="B461" s="28" t="s">
        <v>23</v>
      </c>
      <c r="C461" s="111" t="s">
        <v>62</v>
      </c>
      <c r="D461" s="112">
        <v>2270</v>
      </c>
      <c r="E461" s="24">
        <v>2.3E-3</v>
      </c>
      <c r="F461" s="6">
        <v>0</v>
      </c>
      <c r="G461" s="6">
        <f t="shared" si="14"/>
        <v>1</v>
      </c>
      <c r="H461" s="6">
        <v>1</v>
      </c>
      <c r="I461" s="15">
        <f t="shared" si="15"/>
        <v>2270</v>
      </c>
    </row>
    <row r="462" spans="1:9" x14ac:dyDescent="0.2">
      <c r="A462" s="101" t="s">
        <v>621</v>
      </c>
      <c r="B462" s="28" t="s">
        <v>23</v>
      </c>
      <c r="C462" s="111" t="s">
        <v>35</v>
      </c>
      <c r="D462" s="112">
        <v>25562</v>
      </c>
      <c r="E462" s="24">
        <v>2.5899999999999999E-2</v>
      </c>
      <c r="F462" s="6">
        <v>0</v>
      </c>
      <c r="G462" s="6">
        <f t="shared" si="14"/>
        <v>1</v>
      </c>
      <c r="H462" s="6">
        <v>1</v>
      </c>
      <c r="I462" s="15">
        <f t="shared" si="15"/>
        <v>25562</v>
      </c>
    </row>
    <row r="463" spans="1:9" x14ac:dyDescent="0.2">
      <c r="A463" s="101" t="s">
        <v>632</v>
      </c>
      <c r="B463" s="28" t="s">
        <v>23</v>
      </c>
      <c r="C463" s="111"/>
      <c r="D463" s="112">
        <v>2016</v>
      </c>
      <c r="E463" s="24">
        <v>2E-3</v>
      </c>
      <c r="F463" s="6">
        <v>0</v>
      </c>
      <c r="G463" s="6">
        <f t="shared" si="14"/>
        <v>0</v>
      </c>
      <c r="H463" s="6">
        <v>1</v>
      </c>
      <c r="I463" s="15">
        <f t="shared" si="15"/>
        <v>2016</v>
      </c>
    </row>
    <row r="464" spans="1:9" x14ac:dyDescent="0.2">
      <c r="A464" s="101" t="s">
        <v>636</v>
      </c>
      <c r="B464" s="28" t="s">
        <v>23</v>
      </c>
      <c r="C464" s="111"/>
      <c r="D464" s="112">
        <v>7145</v>
      </c>
      <c r="E464" s="24">
        <v>7.1999999999999998E-3</v>
      </c>
      <c r="F464" s="6">
        <v>0</v>
      </c>
      <c r="G464" s="6">
        <f t="shared" si="14"/>
        <v>0</v>
      </c>
      <c r="H464" s="6">
        <v>1</v>
      </c>
      <c r="I464" s="15">
        <f t="shared" si="15"/>
        <v>7145</v>
      </c>
    </row>
    <row r="465" spans="1:9" x14ac:dyDescent="0.2">
      <c r="A465" s="101" t="s">
        <v>612</v>
      </c>
      <c r="B465" s="28" t="s">
        <v>23</v>
      </c>
      <c r="C465" s="111"/>
      <c r="D465" s="112">
        <v>51834</v>
      </c>
      <c r="E465" s="24">
        <v>5.2499999999999998E-2</v>
      </c>
      <c r="F465" s="6">
        <v>1</v>
      </c>
      <c r="G465" s="6">
        <f t="shared" si="14"/>
        <v>0</v>
      </c>
      <c r="H465" s="6">
        <v>1</v>
      </c>
      <c r="I465" s="15">
        <f t="shared" si="15"/>
        <v>51834</v>
      </c>
    </row>
    <row r="466" spans="1:9" x14ac:dyDescent="0.2">
      <c r="A466" s="101" t="s">
        <v>622</v>
      </c>
      <c r="B466" s="28" t="s">
        <v>23</v>
      </c>
      <c r="C466" s="111"/>
      <c r="D466" s="112">
        <v>2222</v>
      </c>
      <c r="E466" s="24">
        <v>2.2000000000000001E-3</v>
      </c>
      <c r="F466" s="6">
        <v>0</v>
      </c>
      <c r="G466" s="6">
        <f t="shared" si="14"/>
        <v>0</v>
      </c>
      <c r="H466" s="6">
        <v>1</v>
      </c>
      <c r="I466" s="15">
        <f t="shared" si="15"/>
        <v>2222</v>
      </c>
    </row>
    <row r="467" spans="1:9" x14ac:dyDescent="0.2">
      <c r="A467" s="101" t="s">
        <v>630</v>
      </c>
      <c r="B467" s="28" t="s">
        <v>23</v>
      </c>
      <c r="C467" s="111" t="s">
        <v>43</v>
      </c>
      <c r="D467" s="112">
        <v>94839</v>
      </c>
      <c r="E467" s="24">
        <v>9.6199999999999994E-2</v>
      </c>
      <c r="F467" s="6">
        <v>2</v>
      </c>
      <c r="G467" s="6">
        <f t="shared" si="14"/>
        <v>1</v>
      </c>
      <c r="H467" s="6">
        <v>1</v>
      </c>
      <c r="I467" s="15">
        <f t="shared" si="15"/>
        <v>94839</v>
      </c>
    </row>
    <row r="468" spans="1:9" x14ac:dyDescent="0.2">
      <c r="A468" s="101" t="s">
        <v>624</v>
      </c>
      <c r="B468" s="28" t="s">
        <v>23</v>
      </c>
      <c r="C468" s="111"/>
      <c r="D468" s="112">
        <v>603</v>
      </c>
      <c r="E468" s="24">
        <v>5.9999999999999995E-4</v>
      </c>
      <c r="F468" s="6">
        <v>0</v>
      </c>
      <c r="G468" s="6">
        <f t="shared" si="14"/>
        <v>0</v>
      </c>
      <c r="H468" s="6">
        <v>1</v>
      </c>
      <c r="I468" s="15">
        <f t="shared" si="15"/>
        <v>603</v>
      </c>
    </row>
    <row r="469" spans="1:9" x14ac:dyDescent="0.2">
      <c r="A469" s="101" t="s">
        <v>631</v>
      </c>
      <c r="B469" s="28" t="s">
        <v>23</v>
      </c>
      <c r="C469" s="111"/>
      <c r="D469" s="112">
        <v>2953</v>
      </c>
      <c r="E469" s="24">
        <v>2.8999999999999998E-3</v>
      </c>
      <c r="F469" s="6">
        <v>0</v>
      </c>
      <c r="G469" s="6">
        <f t="shared" si="14"/>
        <v>0</v>
      </c>
      <c r="H469" s="6">
        <v>1</v>
      </c>
      <c r="I469" s="15">
        <f t="shared" si="15"/>
        <v>2953</v>
      </c>
    </row>
    <row r="470" spans="1:9" x14ac:dyDescent="0.2">
      <c r="A470" s="101" t="s">
        <v>625</v>
      </c>
      <c r="B470" s="28" t="s">
        <v>23</v>
      </c>
      <c r="C470" s="111"/>
      <c r="D470" s="112">
        <v>621</v>
      </c>
      <c r="E470" s="24">
        <v>5.9999999999999995E-4</v>
      </c>
      <c r="F470" s="6">
        <v>0</v>
      </c>
      <c r="G470" s="6">
        <f t="shared" si="14"/>
        <v>0</v>
      </c>
      <c r="H470" s="6">
        <v>1</v>
      </c>
      <c r="I470" s="15">
        <f t="shared" si="15"/>
        <v>621</v>
      </c>
    </row>
    <row r="471" spans="1:9" x14ac:dyDescent="0.2">
      <c r="A471" s="101" t="s">
        <v>610</v>
      </c>
      <c r="B471" s="28" t="s">
        <v>23</v>
      </c>
      <c r="C471" s="111"/>
      <c r="D471" s="112">
        <v>40330</v>
      </c>
      <c r="E471" s="24">
        <v>4.0899999999999999E-2</v>
      </c>
      <c r="F471" s="6">
        <v>0</v>
      </c>
      <c r="G471" s="6">
        <f t="shared" si="14"/>
        <v>0</v>
      </c>
      <c r="H471" s="6">
        <v>1</v>
      </c>
      <c r="I471" s="15">
        <f t="shared" si="15"/>
        <v>40330</v>
      </c>
    </row>
    <row r="472" spans="1:9" x14ac:dyDescent="0.2">
      <c r="A472" s="101" t="s">
        <v>611</v>
      </c>
      <c r="B472" s="28" t="s">
        <v>23</v>
      </c>
      <c r="C472" s="111" t="s">
        <v>38</v>
      </c>
      <c r="D472" s="112">
        <v>31840</v>
      </c>
      <c r="E472" s="24">
        <v>3.2300000000000002E-2</v>
      </c>
      <c r="F472" s="6">
        <v>0</v>
      </c>
      <c r="G472" s="6">
        <f t="shared" si="14"/>
        <v>1</v>
      </c>
      <c r="H472" s="6">
        <v>1</v>
      </c>
      <c r="I472" s="15">
        <f t="shared" si="15"/>
        <v>31840</v>
      </c>
    </row>
    <row r="473" spans="1:9" x14ac:dyDescent="0.2">
      <c r="A473" s="101" t="s">
        <v>606</v>
      </c>
      <c r="B473" s="28" t="s">
        <v>23</v>
      </c>
      <c r="C473" s="111" t="s">
        <v>80</v>
      </c>
      <c r="D473" s="112">
        <v>154996</v>
      </c>
      <c r="E473" s="24">
        <v>0.15720000000000001</v>
      </c>
      <c r="F473" s="6">
        <v>3</v>
      </c>
      <c r="G473" s="6">
        <f t="shared" si="14"/>
        <v>1</v>
      </c>
      <c r="H473" s="6">
        <v>1</v>
      </c>
      <c r="I473" s="15">
        <f t="shared" si="15"/>
        <v>154996</v>
      </c>
    </row>
    <row r="474" spans="1:9" x14ac:dyDescent="0.2">
      <c r="A474" s="101" t="s">
        <v>613</v>
      </c>
      <c r="B474" s="28" t="s">
        <v>23</v>
      </c>
      <c r="C474" s="111"/>
      <c r="D474" s="112">
        <v>2976</v>
      </c>
      <c r="E474" s="24">
        <v>3.0000000000000001E-3</v>
      </c>
      <c r="F474" s="6">
        <v>0</v>
      </c>
      <c r="G474" s="6">
        <f t="shared" si="14"/>
        <v>0</v>
      </c>
      <c r="H474" s="6">
        <v>1</v>
      </c>
      <c r="I474" s="15">
        <f t="shared" si="15"/>
        <v>2976</v>
      </c>
    </row>
    <row r="475" spans="1:9" x14ac:dyDescent="0.2">
      <c r="A475" s="101" t="s">
        <v>626</v>
      </c>
      <c r="B475" s="28" t="s">
        <v>23</v>
      </c>
      <c r="C475" s="111" t="s">
        <v>35</v>
      </c>
      <c r="D475" s="112">
        <v>48929</v>
      </c>
      <c r="E475" s="24">
        <v>4.9599999999999998E-2</v>
      </c>
      <c r="F475" s="6">
        <v>0</v>
      </c>
      <c r="G475" s="6">
        <f t="shared" si="14"/>
        <v>1</v>
      </c>
      <c r="H475" s="6">
        <v>1</v>
      </c>
      <c r="I475" s="15">
        <f t="shared" si="15"/>
        <v>48929</v>
      </c>
    </row>
    <row r="476" spans="1:9" x14ac:dyDescent="0.2">
      <c r="A476" s="101" t="s">
        <v>614</v>
      </c>
      <c r="B476" s="28" t="s">
        <v>23</v>
      </c>
      <c r="C476" s="111"/>
      <c r="D476" s="112">
        <v>2657</v>
      </c>
      <c r="E476" s="24">
        <v>2.5999999999999999E-3</v>
      </c>
      <c r="F476" s="6">
        <v>0</v>
      </c>
      <c r="G476" s="6">
        <f t="shared" si="14"/>
        <v>0</v>
      </c>
      <c r="H476" s="6">
        <v>1</v>
      </c>
      <c r="I476" s="15">
        <f t="shared" si="15"/>
        <v>2657</v>
      </c>
    </row>
    <row r="477" spans="1:9" x14ac:dyDescent="0.2">
      <c r="A477" s="101" t="s">
        <v>623</v>
      </c>
      <c r="B477" s="28" t="s">
        <v>23</v>
      </c>
      <c r="C477" s="111"/>
      <c r="D477" s="112">
        <v>512</v>
      </c>
      <c r="E477" s="24">
        <v>5.0000000000000001E-4</v>
      </c>
      <c r="F477" s="6">
        <v>0</v>
      </c>
      <c r="G477" s="6">
        <f t="shared" si="14"/>
        <v>0</v>
      </c>
      <c r="H477" s="6">
        <v>1</v>
      </c>
      <c r="I477" s="15">
        <f t="shared" si="15"/>
        <v>512</v>
      </c>
    </row>
    <row r="478" spans="1:9" x14ac:dyDescent="0.2">
      <c r="A478" s="101" t="s">
        <v>615</v>
      </c>
      <c r="B478" s="28" t="s">
        <v>23</v>
      </c>
      <c r="C478" s="111"/>
      <c r="D478" s="112">
        <v>918</v>
      </c>
      <c r="E478" s="24">
        <v>8.9999999999999998E-4</v>
      </c>
      <c r="F478" s="6">
        <v>0</v>
      </c>
      <c r="G478" s="6">
        <f t="shared" si="14"/>
        <v>0</v>
      </c>
      <c r="H478" s="6">
        <v>1</v>
      </c>
      <c r="I478" s="15">
        <f t="shared" si="15"/>
        <v>918</v>
      </c>
    </row>
    <row r="479" spans="1:9" x14ac:dyDescent="0.2">
      <c r="A479" s="101" t="s">
        <v>620</v>
      </c>
      <c r="B479" s="28" t="s">
        <v>23</v>
      </c>
      <c r="C479" s="111"/>
      <c r="D479" s="112">
        <v>7845</v>
      </c>
      <c r="E479" s="24">
        <v>7.9000000000000008E-3</v>
      </c>
      <c r="F479" s="6">
        <v>0</v>
      </c>
      <c r="G479" s="6">
        <f t="shared" si="14"/>
        <v>0</v>
      </c>
      <c r="H479" s="6">
        <v>1</v>
      </c>
      <c r="I479" s="15">
        <f t="shared" si="15"/>
        <v>7845</v>
      </c>
    </row>
    <row r="480" spans="1:9" x14ac:dyDescent="0.2">
      <c r="A480" s="101" t="s">
        <v>605</v>
      </c>
      <c r="B480" s="28" t="s">
        <v>24</v>
      </c>
      <c r="C480" s="28"/>
      <c r="D480" s="116">
        <v>2544</v>
      </c>
      <c r="E480" s="24">
        <v>5.3E-3</v>
      </c>
      <c r="F480" s="6">
        <v>0</v>
      </c>
      <c r="G480" s="6">
        <f t="shared" si="14"/>
        <v>0</v>
      </c>
      <c r="H480" s="6">
        <v>1</v>
      </c>
      <c r="I480" s="15">
        <f t="shared" si="15"/>
        <v>2544</v>
      </c>
    </row>
    <row r="481" spans="1:9" x14ac:dyDescent="0.2">
      <c r="A481" s="101" t="s">
        <v>597</v>
      </c>
      <c r="B481" s="28" t="s">
        <v>24</v>
      </c>
      <c r="C481" s="28" t="s">
        <v>566</v>
      </c>
      <c r="D481" s="116">
        <v>27329</v>
      </c>
      <c r="E481" s="24">
        <v>5.67E-2</v>
      </c>
      <c r="F481" s="6">
        <v>0</v>
      </c>
      <c r="G481" s="6">
        <f t="shared" si="14"/>
        <v>1</v>
      </c>
      <c r="H481" s="6">
        <v>1</v>
      </c>
      <c r="I481" s="15">
        <f t="shared" si="15"/>
        <v>27329</v>
      </c>
    </row>
    <row r="482" spans="1:9" x14ac:dyDescent="0.2">
      <c r="A482" s="101" t="s">
        <v>601</v>
      </c>
      <c r="B482" s="28" t="s">
        <v>24</v>
      </c>
      <c r="C482" s="28"/>
      <c r="D482" s="116">
        <v>8184</v>
      </c>
      <c r="E482" s="24">
        <v>1.7000000000000001E-2</v>
      </c>
      <c r="F482" s="6">
        <v>0</v>
      </c>
      <c r="G482" s="6">
        <f t="shared" si="14"/>
        <v>0</v>
      </c>
      <c r="H482" s="6">
        <v>1</v>
      </c>
      <c r="I482" s="15">
        <f t="shared" si="15"/>
        <v>8184</v>
      </c>
    </row>
    <row r="483" spans="1:9" x14ac:dyDescent="0.2">
      <c r="A483" s="101" t="s">
        <v>67</v>
      </c>
      <c r="B483" s="28" t="s">
        <v>24</v>
      </c>
      <c r="C483" s="28" t="s">
        <v>82</v>
      </c>
      <c r="D483" s="116">
        <v>30983</v>
      </c>
      <c r="E483" s="24">
        <v>6.4299999999999996E-2</v>
      </c>
      <c r="F483" s="6">
        <v>0</v>
      </c>
      <c r="G483" s="6">
        <f t="shared" si="14"/>
        <v>1</v>
      </c>
      <c r="H483" s="6">
        <v>1</v>
      </c>
      <c r="I483" s="15">
        <f t="shared" si="15"/>
        <v>30983</v>
      </c>
    </row>
    <row r="484" spans="1:9" x14ac:dyDescent="0.2">
      <c r="A484" s="101" t="s">
        <v>595</v>
      </c>
      <c r="B484" s="28" t="s">
        <v>24</v>
      </c>
      <c r="C484" s="28" t="s">
        <v>66</v>
      </c>
      <c r="D484" s="116">
        <v>74431</v>
      </c>
      <c r="E484" s="24">
        <v>0.15440000000000001</v>
      </c>
      <c r="F484" s="6">
        <v>2</v>
      </c>
      <c r="G484" s="6">
        <f t="shared" si="14"/>
        <v>1</v>
      </c>
      <c r="H484" s="6">
        <v>1</v>
      </c>
      <c r="I484" s="15">
        <f t="shared" si="15"/>
        <v>74431</v>
      </c>
    </row>
    <row r="485" spans="1:9" x14ac:dyDescent="0.2">
      <c r="A485" s="101" t="s">
        <v>596</v>
      </c>
      <c r="B485" s="28" t="s">
        <v>24</v>
      </c>
      <c r="C485" s="28" t="s">
        <v>35</v>
      </c>
      <c r="D485" s="116">
        <v>53621</v>
      </c>
      <c r="E485" s="24">
        <v>0.11119999999999999</v>
      </c>
      <c r="F485" s="6">
        <v>1</v>
      </c>
      <c r="G485" s="6">
        <f t="shared" si="14"/>
        <v>1</v>
      </c>
      <c r="H485" s="6">
        <v>1</v>
      </c>
      <c r="I485" s="15">
        <f t="shared" si="15"/>
        <v>53621</v>
      </c>
    </row>
    <row r="486" spans="1:9" x14ac:dyDescent="0.2">
      <c r="A486" s="101" t="s">
        <v>602</v>
      </c>
      <c r="B486" s="28" t="s">
        <v>24</v>
      </c>
      <c r="C486" s="28"/>
      <c r="D486" s="116">
        <v>7980</v>
      </c>
      <c r="E486" s="24">
        <v>1.66E-2</v>
      </c>
      <c r="F486" s="6">
        <v>0</v>
      </c>
      <c r="G486" s="6">
        <f t="shared" si="14"/>
        <v>0</v>
      </c>
      <c r="H486" s="6">
        <v>1</v>
      </c>
      <c r="I486" s="15">
        <f t="shared" si="15"/>
        <v>7980</v>
      </c>
    </row>
    <row r="487" spans="1:9" x14ac:dyDescent="0.2">
      <c r="A487" s="101" t="s">
        <v>593</v>
      </c>
      <c r="B487" s="28" t="s">
        <v>24</v>
      </c>
      <c r="C487" s="28" t="s">
        <v>35</v>
      </c>
      <c r="D487" s="116">
        <v>126534</v>
      </c>
      <c r="E487" s="24">
        <v>0.26250000000000001</v>
      </c>
      <c r="F487" s="6">
        <v>3</v>
      </c>
      <c r="G487" s="6">
        <f t="shared" si="14"/>
        <v>1</v>
      </c>
      <c r="H487" s="6">
        <v>1</v>
      </c>
      <c r="I487" s="15">
        <f t="shared" si="15"/>
        <v>126534</v>
      </c>
    </row>
    <row r="488" spans="1:9" x14ac:dyDescent="0.2">
      <c r="A488" s="101" t="s">
        <v>599</v>
      </c>
      <c r="B488" s="28" t="s">
        <v>24</v>
      </c>
      <c r="C488" s="28"/>
      <c r="D488" s="116">
        <v>19347</v>
      </c>
      <c r="E488" s="24">
        <v>4.0099999999999997E-2</v>
      </c>
      <c r="F488" s="6">
        <v>0</v>
      </c>
      <c r="G488" s="6">
        <f t="shared" si="14"/>
        <v>0</v>
      </c>
      <c r="H488" s="6">
        <v>1</v>
      </c>
      <c r="I488" s="15">
        <f t="shared" si="15"/>
        <v>19347</v>
      </c>
    </row>
    <row r="489" spans="1:9" x14ac:dyDescent="0.2">
      <c r="A489" s="101" t="s">
        <v>603</v>
      </c>
      <c r="B489" s="28" t="s">
        <v>24</v>
      </c>
      <c r="C489" s="28" t="s">
        <v>66</v>
      </c>
      <c r="D489" s="116">
        <v>7823</v>
      </c>
      <c r="E489" s="24">
        <v>1.6199999999999999E-2</v>
      </c>
      <c r="F489" s="6">
        <v>0</v>
      </c>
      <c r="G489" s="6">
        <f t="shared" si="14"/>
        <v>1</v>
      </c>
      <c r="H489" s="6">
        <v>1</v>
      </c>
      <c r="I489" s="15">
        <f t="shared" si="15"/>
        <v>7823</v>
      </c>
    </row>
    <row r="490" spans="1:9" x14ac:dyDescent="0.2">
      <c r="A490" s="101" t="s">
        <v>594</v>
      </c>
      <c r="B490" s="28" t="s">
        <v>24</v>
      </c>
      <c r="C490" s="28" t="s">
        <v>80</v>
      </c>
      <c r="D490" s="116">
        <v>89936</v>
      </c>
      <c r="E490" s="24">
        <v>0.18659999999999999</v>
      </c>
      <c r="F490" s="6">
        <v>2</v>
      </c>
      <c r="G490" s="6">
        <f t="shared" si="14"/>
        <v>1</v>
      </c>
      <c r="H490" s="6">
        <v>1</v>
      </c>
      <c r="I490" s="15">
        <f t="shared" si="15"/>
        <v>89936</v>
      </c>
    </row>
    <row r="491" spans="1:9" x14ac:dyDescent="0.2">
      <c r="A491" s="101" t="s">
        <v>598</v>
      </c>
      <c r="B491" s="28" t="s">
        <v>24</v>
      </c>
      <c r="C491" s="28" t="s">
        <v>66</v>
      </c>
      <c r="D491" s="116">
        <v>19369</v>
      </c>
      <c r="E491" s="24">
        <v>4.02E-2</v>
      </c>
      <c r="F491" s="6">
        <v>0</v>
      </c>
      <c r="G491" s="6">
        <f t="shared" si="14"/>
        <v>1</v>
      </c>
      <c r="H491" s="6">
        <v>1</v>
      </c>
      <c r="I491" s="15">
        <f t="shared" si="15"/>
        <v>19369</v>
      </c>
    </row>
    <row r="492" spans="1:9" x14ac:dyDescent="0.2">
      <c r="A492" s="101" t="s">
        <v>600</v>
      </c>
      <c r="B492" s="28" t="s">
        <v>24</v>
      </c>
      <c r="C492" s="28" t="s">
        <v>81</v>
      </c>
      <c r="D492" s="116">
        <v>10706</v>
      </c>
      <c r="E492" s="24">
        <v>2.2200000000000001E-2</v>
      </c>
      <c r="F492" s="6">
        <v>0</v>
      </c>
      <c r="G492" s="6">
        <f t="shared" si="14"/>
        <v>1</v>
      </c>
      <c r="H492" s="6">
        <v>1</v>
      </c>
      <c r="I492" s="15">
        <f t="shared" si="15"/>
        <v>10706</v>
      </c>
    </row>
    <row r="493" spans="1:9" x14ac:dyDescent="0.2">
      <c r="A493" s="101" t="s">
        <v>604</v>
      </c>
      <c r="B493" s="28" t="s">
        <v>24</v>
      </c>
      <c r="C493" s="28"/>
      <c r="D493" s="116">
        <v>3288</v>
      </c>
      <c r="E493" s="24">
        <v>6.7999999999999996E-3</v>
      </c>
      <c r="F493" s="6">
        <v>0</v>
      </c>
      <c r="G493" s="6">
        <f t="shared" si="14"/>
        <v>0</v>
      </c>
      <c r="H493" s="6">
        <v>1</v>
      </c>
      <c r="I493" s="15">
        <f t="shared" si="15"/>
        <v>3288</v>
      </c>
    </row>
    <row r="494" spans="1:9" x14ac:dyDescent="0.2">
      <c r="A494" s="101" t="s">
        <v>295</v>
      </c>
      <c r="B494" s="28" t="s">
        <v>25</v>
      </c>
      <c r="C494" s="28"/>
      <c r="D494" s="112">
        <v>11798</v>
      </c>
      <c r="E494" s="115">
        <v>5.0000000000000001E-4</v>
      </c>
      <c r="F494" s="6">
        <v>0</v>
      </c>
      <c r="G494" s="6">
        <f t="shared" si="14"/>
        <v>0</v>
      </c>
      <c r="H494" s="6">
        <v>1</v>
      </c>
      <c r="I494" s="15">
        <f t="shared" si="15"/>
        <v>11798</v>
      </c>
    </row>
    <row r="495" spans="1:9" x14ac:dyDescent="0.2">
      <c r="A495" s="101" t="s">
        <v>277</v>
      </c>
      <c r="B495" s="28" t="s">
        <v>25</v>
      </c>
      <c r="C495" s="28" t="s">
        <v>62</v>
      </c>
      <c r="D495" s="112">
        <v>1257484</v>
      </c>
      <c r="E495" s="115">
        <v>5.6099999999999997E-2</v>
      </c>
      <c r="F495" s="6">
        <v>3</v>
      </c>
      <c r="G495" s="6">
        <f t="shared" si="14"/>
        <v>1</v>
      </c>
      <c r="H495" s="6">
        <v>1</v>
      </c>
      <c r="I495" s="15">
        <f t="shared" si="15"/>
        <v>1257484</v>
      </c>
    </row>
    <row r="496" spans="1:9" x14ac:dyDescent="0.2">
      <c r="A496" s="101" t="s">
        <v>293</v>
      </c>
      <c r="B496" s="28" t="s">
        <v>25</v>
      </c>
      <c r="C496" s="28"/>
      <c r="D496" s="112">
        <v>12760</v>
      </c>
      <c r="E496" s="115">
        <v>5.9999999999999995E-4</v>
      </c>
      <c r="F496" s="6">
        <v>0</v>
      </c>
      <c r="G496" s="6">
        <f t="shared" si="14"/>
        <v>0</v>
      </c>
      <c r="H496" s="6">
        <v>1</v>
      </c>
      <c r="I496" s="15">
        <f t="shared" si="15"/>
        <v>12760</v>
      </c>
    </row>
    <row r="497" spans="1:9" x14ac:dyDescent="0.2">
      <c r="A497" s="101" t="s">
        <v>286</v>
      </c>
      <c r="B497" s="28" t="s">
        <v>25</v>
      </c>
      <c r="C497" s="28"/>
      <c r="D497" s="112">
        <v>23979</v>
      </c>
      <c r="E497" s="115">
        <v>1.1000000000000001E-3</v>
      </c>
      <c r="F497" s="6">
        <v>0</v>
      </c>
      <c r="G497" s="6">
        <f t="shared" si="14"/>
        <v>0</v>
      </c>
      <c r="H497" s="6">
        <v>1</v>
      </c>
      <c r="I497" s="15">
        <f t="shared" si="15"/>
        <v>23979</v>
      </c>
    </row>
    <row r="498" spans="1:9" x14ac:dyDescent="0.2">
      <c r="A498" s="101" t="s">
        <v>279</v>
      </c>
      <c r="B498" s="28" t="s">
        <v>25</v>
      </c>
      <c r="C498" s="28" t="s">
        <v>566</v>
      </c>
      <c r="D498" s="112">
        <v>633265</v>
      </c>
      <c r="E498" s="115">
        <v>2.8299999999999999E-2</v>
      </c>
      <c r="F498" s="6">
        <v>1</v>
      </c>
      <c r="G498" s="6">
        <f t="shared" si="14"/>
        <v>1</v>
      </c>
      <c r="H498" s="6">
        <v>1</v>
      </c>
      <c r="I498" s="15">
        <f t="shared" si="15"/>
        <v>633265</v>
      </c>
    </row>
    <row r="499" spans="1:9" x14ac:dyDescent="0.2">
      <c r="A499" s="101" t="s">
        <v>296</v>
      </c>
      <c r="B499" s="28" t="s">
        <v>25</v>
      </c>
      <c r="C499" s="28"/>
      <c r="D499" s="112">
        <v>11742</v>
      </c>
      <c r="E499" s="115">
        <v>5.0000000000000001E-4</v>
      </c>
      <c r="F499" s="6">
        <v>0</v>
      </c>
      <c r="G499" s="6">
        <f t="shared" si="14"/>
        <v>0</v>
      </c>
      <c r="H499" s="6">
        <v>1</v>
      </c>
      <c r="I499" s="15">
        <f t="shared" si="15"/>
        <v>11742</v>
      </c>
    </row>
    <row r="500" spans="1:9" x14ac:dyDescent="0.2">
      <c r="A500" s="101" t="s">
        <v>294</v>
      </c>
      <c r="B500" s="28" t="s">
        <v>25</v>
      </c>
      <c r="C500" s="28" t="s">
        <v>676</v>
      </c>
      <c r="D500" s="112">
        <v>12492</v>
      </c>
      <c r="E500" s="115">
        <v>5.9999999999999995E-4</v>
      </c>
      <c r="F500" s="6">
        <v>0</v>
      </c>
      <c r="G500" s="6">
        <f t="shared" si="14"/>
        <v>1</v>
      </c>
      <c r="H500" s="6">
        <v>1</v>
      </c>
      <c r="I500" s="15">
        <f t="shared" si="15"/>
        <v>12492</v>
      </c>
    </row>
    <row r="501" spans="1:9" x14ac:dyDescent="0.2">
      <c r="A501" s="101" t="s">
        <v>280</v>
      </c>
      <c r="B501" s="28" t="s">
        <v>25</v>
      </c>
      <c r="C501" s="28" t="s">
        <v>62</v>
      </c>
      <c r="D501" s="112">
        <v>296091</v>
      </c>
      <c r="E501" s="115">
        <v>1.32E-2</v>
      </c>
      <c r="F501" s="6">
        <v>0</v>
      </c>
      <c r="G501" s="6">
        <f t="shared" si="14"/>
        <v>1</v>
      </c>
      <c r="H501" s="6">
        <v>1</v>
      </c>
      <c r="I501" s="15">
        <f t="shared" si="15"/>
        <v>296091</v>
      </c>
    </row>
    <row r="502" spans="1:9" x14ac:dyDescent="0.2">
      <c r="A502" s="101" t="s">
        <v>275</v>
      </c>
      <c r="B502" s="28" t="s">
        <v>25</v>
      </c>
      <c r="C502" s="28" t="s">
        <v>66</v>
      </c>
      <c r="D502" s="112">
        <v>2726642</v>
      </c>
      <c r="E502" s="115">
        <v>0.1217</v>
      </c>
      <c r="F502" s="6">
        <v>7</v>
      </c>
      <c r="G502" s="6">
        <f t="shared" si="14"/>
        <v>1</v>
      </c>
      <c r="H502" s="6">
        <v>1</v>
      </c>
      <c r="I502" s="15">
        <f t="shared" si="15"/>
        <v>2726642</v>
      </c>
    </row>
    <row r="503" spans="1:9" x14ac:dyDescent="0.2">
      <c r="A503" s="101" t="s">
        <v>281</v>
      </c>
      <c r="B503" s="28" t="s">
        <v>25</v>
      </c>
      <c r="C503" s="28"/>
      <c r="D503" s="112">
        <v>65921</v>
      </c>
      <c r="E503" s="115">
        <v>2.8999999999999998E-3</v>
      </c>
      <c r="F503" s="6">
        <v>0</v>
      </c>
      <c r="G503" s="6">
        <f t="shared" si="14"/>
        <v>0</v>
      </c>
      <c r="H503" s="6">
        <v>1</v>
      </c>
      <c r="I503" s="15">
        <f t="shared" si="15"/>
        <v>65921</v>
      </c>
    </row>
    <row r="504" spans="1:9" x14ac:dyDescent="0.2">
      <c r="A504" s="101" t="s">
        <v>290</v>
      </c>
      <c r="B504" s="28" t="s">
        <v>25</v>
      </c>
      <c r="C504" s="28"/>
      <c r="D504" s="112">
        <v>15776</v>
      </c>
      <c r="E504" s="115">
        <v>6.9999999999999999E-4</v>
      </c>
      <c r="F504" s="6">
        <v>0</v>
      </c>
      <c r="G504" s="6">
        <f t="shared" si="14"/>
        <v>0</v>
      </c>
      <c r="H504" s="6">
        <v>1</v>
      </c>
      <c r="I504" s="15">
        <f t="shared" si="15"/>
        <v>15776</v>
      </c>
    </row>
    <row r="505" spans="1:9" x14ac:dyDescent="0.2">
      <c r="A505" s="101" t="s">
        <v>291</v>
      </c>
      <c r="B505" s="28" t="s">
        <v>25</v>
      </c>
      <c r="C505" s="28"/>
      <c r="D505" s="112">
        <v>14369</v>
      </c>
      <c r="E505" s="115">
        <v>5.9999999999999995E-4</v>
      </c>
      <c r="F505" s="6">
        <v>0</v>
      </c>
      <c r="G505" s="6">
        <f t="shared" si="14"/>
        <v>0</v>
      </c>
      <c r="H505" s="6">
        <v>1</v>
      </c>
      <c r="I505" s="15">
        <f t="shared" si="15"/>
        <v>14369</v>
      </c>
    </row>
    <row r="506" spans="1:9" x14ac:dyDescent="0.2">
      <c r="A506" s="101" t="s">
        <v>283</v>
      </c>
      <c r="B506" s="28" t="s">
        <v>25</v>
      </c>
      <c r="C506" s="28"/>
      <c r="D506" s="112">
        <v>30938</v>
      </c>
      <c r="E506" s="115">
        <v>1.4E-3</v>
      </c>
      <c r="F506" s="6">
        <v>0</v>
      </c>
      <c r="G506" s="6">
        <f t="shared" si="14"/>
        <v>0</v>
      </c>
      <c r="H506" s="6">
        <v>1</v>
      </c>
      <c r="I506" s="15">
        <f t="shared" si="15"/>
        <v>30938</v>
      </c>
    </row>
    <row r="507" spans="1:9" x14ac:dyDescent="0.2">
      <c r="A507" s="101" t="s">
        <v>298</v>
      </c>
      <c r="B507" s="28" t="s">
        <v>25</v>
      </c>
      <c r="C507" s="28"/>
      <c r="D507" s="112">
        <v>9511</v>
      </c>
      <c r="E507" s="115">
        <v>4.0000000000000002E-4</v>
      </c>
      <c r="F507" s="6">
        <v>0</v>
      </c>
      <c r="G507" s="6">
        <f t="shared" si="14"/>
        <v>0</v>
      </c>
      <c r="H507" s="6">
        <v>1</v>
      </c>
      <c r="I507" s="15">
        <f t="shared" si="15"/>
        <v>9511</v>
      </c>
    </row>
    <row r="508" spans="1:9" x14ac:dyDescent="0.2">
      <c r="A508" s="101" t="s">
        <v>292</v>
      </c>
      <c r="B508" s="28" t="s">
        <v>25</v>
      </c>
      <c r="C508" s="28"/>
      <c r="D508" s="112">
        <v>12906</v>
      </c>
      <c r="E508" s="115">
        <v>5.9999999999999995E-4</v>
      </c>
      <c r="F508" s="6">
        <v>0</v>
      </c>
      <c r="G508" s="6">
        <f t="shared" si="14"/>
        <v>0</v>
      </c>
      <c r="H508" s="6">
        <v>1</v>
      </c>
      <c r="I508" s="15">
        <f t="shared" si="15"/>
        <v>12906</v>
      </c>
    </row>
    <row r="509" spans="1:9" x14ac:dyDescent="0.2">
      <c r="A509" s="101" t="s">
        <v>278</v>
      </c>
      <c r="B509" s="28" t="s">
        <v>25</v>
      </c>
      <c r="C509" s="28"/>
      <c r="D509" s="112">
        <v>1025411</v>
      </c>
      <c r="E509" s="115">
        <v>4.58E-2</v>
      </c>
      <c r="F509" s="6">
        <v>2</v>
      </c>
      <c r="G509" s="6">
        <f t="shared" si="14"/>
        <v>0</v>
      </c>
      <c r="H509" s="6">
        <v>1</v>
      </c>
      <c r="I509" s="15">
        <f t="shared" si="15"/>
        <v>1025411</v>
      </c>
    </row>
    <row r="510" spans="1:9" x14ac:dyDescent="0.2">
      <c r="A510" s="101" t="s">
        <v>297</v>
      </c>
      <c r="B510" s="28" t="s">
        <v>25</v>
      </c>
      <c r="C510" s="28"/>
      <c r="D510" s="112">
        <v>9812</v>
      </c>
      <c r="E510" s="115">
        <v>4.0000000000000002E-4</v>
      </c>
      <c r="F510" s="6">
        <v>0</v>
      </c>
      <c r="G510" s="6">
        <f t="shared" si="14"/>
        <v>0</v>
      </c>
      <c r="H510" s="6">
        <v>1</v>
      </c>
      <c r="I510" s="15">
        <f t="shared" si="15"/>
        <v>9812</v>
      </c>
    </row>
    <row r="511" spans="1:9" x14ac:dyDescent="0.2">
      <c r="A511" s="101" t="s">
        <v>300</v>
      </c>
      <c r="B511" s="28" t="s">
        <v>25</v>
      </c>
      <c r="C511" s="28"/>
      <c r="D511" s="112">
        <v>6719</v>
      </c>
      <c r="E511" s="115">
        <v>2.9999999999999997E-4</v>
      </c>
      <c r="F511" s="6">
        <v>0</v>
      </c>
      <c r="G511" s="6">
        <f t="shared" si="14"/>
        <v>0</v>
      </c>
      <c r="H511" s="6">
        <v>1</v>
      </c>
      <c r="I511" s="15">
        <f t="shared" si="15"/>
        <v>6719</v>
      </c>
    </row>
    <row r="512" spans="1:9" x14ac:dyDescent="0.2">
      <c r="A512" s="101" t="s">
        <v>69</v>
      </c>
      <c r="B512" s="28" t="s">
        <v>25</v>
      </c>
      <c r="C512" s="28" t="s">
        <v>679</v>
      </c>
      <c r="D512" s="112">
        <v>294657</v>
      </c>
      <c r="E512" s="115">
        <v>1.3100000000000001E-2</v>
      </c>
      <c r="F512" s="6">
        <v>0</v>
      </c>
      <c r="G512" s="6">
        <f t="shared" si="14"/>
        <v>1</v>
      </c>
      <c r="H512" s="6">
        <v>1</v>
      </c>
      <c r="I512" s="15">
        <f t="shared" si="15"/>
        <v>294657</v>
      </c>
    </row>
    <row r="513" spans="1:9" x14ac:dyDescent="0.2">
      <c r="A513" s="101" t="s">
        <v>285</v>
      </c>
      <c r="B513" s="28" t="s">
        <v>25</v>
      </c>
      <c r="C513" s="28"/>
      <c r="D513" s="112">
        <v>25355</v>
      </c>
      <c r="E513" s="115">
        <v>1.1000000000000001E-3</v>
      </c>
      <c r="F513" s="6">
        <v>0</v>
      </c>
      <c r="G513" s="6">
        <f t="shared" si="14"/>
        <v>0</v>
      </c>
      <c r="H513" s="6">
        <v>1</v>
      </c>
      <c r="I513" s="15">
        <f t="shared" si="15"/>
        <v>25355</v>
      </c>
    </row>
    <row r="514" spans="1:9" x14ac:dyDescent="0.2">
      <c r="A514" s="101" t="s">
        <v>284</v>
      </c>
      <c r="B514" s="28" t="s">
        <v>25</v>
      </c>
      <c r="C514" s="28" t="s">
        <v>680</v>
      </c>
      <c r="D514" s="112">
        <v>29259</v>
      </c>
      <c r="E514" s="115">
        <v>1.2999999999999999E-3</v>
      </c>
      <c r="F514" s="6">
        <v>0</v>
      </c>
      <c r="G514" s="6">
        <f t="shared" si="14"/>
        <v>1</v>
      </c>
      <c r="H514" s="6">
        <v>1</v>
      </c>
      <c r="I514" s="15">
        <f t="shared" si="15"/>
        <v>29259</v>
      </c>
    </row>
    <row r="515" spans="1:9" x14ac:dyDescent="0.2">
      <c r="A515" s="101" t="s">
        <v>288</v>
      </c>
      <c r="B515" s="28" t="s">
        <v>25</v>
      </c>
      <c r="C515" s="28"/>
      <c r="D515" s="112">
        <v>19081</v>
      </c>
      <c r="E515" s="115">
        <v>8.9999999999999998E-4</v>
      </c>
      <c r="F515" s="6">
        <v>0</v>
      </c>
      <c r="G515" s="6">
        <f t="shared" ref="G515:G578" si="16">IF(ISBLANK(C515),0,1)</f>
        <v>0</v>
      </c>
      <c r="H515" s="6">
        <v>1</v>
      </c>
      <c r="I515" s="15">
        <f t="shared" ref="I515:I578" si="17">D515*H515</f>
        <v>19081</v>
      </c>
    </row>
    <row r="516" spans="1:9" x14ac:dyDescent="0.2">
      <c r="A516" s="101" t="s">
        <v>299</v>
      </c>
      <c r="B516" s="28" t="s">
        <v>25</v>
      </c>
      <c r="C516" s="28"/>
      <c r="D516" s="112">
        <v>7901</v>
      </c>
      <c r="E516" s="115">
        <v>4.0000000000000002E-4</v>
      </c>
      <c r="F516" s="6">
        <v>0</v>
      </c>
      <c r="G516" s="6">
        <f t="shared" si="16"/>
        <v>0</v>
      </c>
      <c r="H516" s="6">
        <v>1</v>
      </c>
      <c r="I516" s="15">
        <f t="shared" si="17"/>
        <v>7901</v>
      </c>
    </row>
    <row r="517" spans="1:9" x14ac:dyDescent="0.2">
      <c r="A517" s="101" t="s">
        <v>289</v>
      </c>
      <c r="B517" s="28" t="s">
        <v>25</v>
      </c>
      <c r="C517" s="28" t="s">
        <v>677</v>
      </c>
      <c r="D517" s="112">
        <v>16672</v>
      </c>
      <c r="E517" s="115">
        <v>6.9999999999999999E-4</v>
      </c>
      <c r="F517" s="6">
        <v>0</v>
      </c>
      <c r="G517" s="6">
        <f t="shared" si="16"/>
        <v>1</v>
      </c>
      <c r="H517" s="6">
        <v>1</v>
      </c>
      <c r="I517" s="15">
        <f t="shared" si="17"/>
        <v>16672</v>
      </c>
    </row>
    <row r="518" spans="1:9" x14ac:dyDescent="0.2">
      <c r="A518" s="101" t="s">
        <v>276</v>
      </c>
      <c r="B518" s="28" t="s">
        <v>25</v>
      </c>
      <c r="C518" s="28" t="s">
        <v>687</v>
      </c>
      <c r="D518" s="112">
        <v>2252378</v>
      </c>
      <c r="E518" s="115">
        <v>0.10050000000000001</v>
      </c>
      <c r="F518" s="6">
        <v>6</v>
      </c>
      <c r="G518" s="6">
        <f t="shared" si="16"/>
        <v>1</v>
      </c>
      <c r="H518" s="6">
        <v>1</v>
      </c>
      <c r="I518" s="15">
        <f t="shared" si="17"/>
        <v>2252378</v>
      </c>
    </row>
    <row r="519" spans="1:9" x14ac:dyDescent="0.2">
      <c r="A519" s="101" t="s">
        <v>49</v>
      </c>
      <c r="B519" s="28" t="s">
        <v>25</v>
      </c>
      <c r="C519" s="28" t="s">
        <v>35</v>
      </c>
      <c r="D519" s="112">
        <v>4510193</v>
      </c>
      <c r="E519" s="115">
        <v>0.20130000000000001</v>
      </c>
      <c r="F519" s="6">
        <v>12</v>
      </c>
      <c r="G519" s="6">
        <f t="shared" si="16"/>
        <v>1</v>
      </c>
      <c r="H519" s="6">
        <v>1</v>
      </c>
      <c r="I519" s="15">
        <f t="shared" si="17"/>
        <v>4510193</v>
      </c>
    </row>
    <row r="520" spans="1:9" x14ac:dyDescent="0.2">
      <c r="A520" s="101" t="s">
        <v>274</v>
      </c>
      <c r="B520" s="28" t="s">
        <v>25</v>
      </c>
      <c r="C520" s="28" t="s">
        <v>80</v>
      </c>
      <c r="D520" s="112">
        <v>7359617</v>
      </c>
      <c r="E520" s="115">
        <v>0.32840000000000003</v>
      </c>
      <c r="F520" s="6">
        <v>20</v>
      </c>
      <c r="G520" s="6">
        <f t="shared" si="16"/>
        <v>1</v>
      </c>
      <c r="H520" s="6">
        <v>1</v>
      </c>
      <c r="I520" s="15">
        <f t="shared" si="17"/>
        <v>7359617</v>
      </c>
    </row>
    <row r="521" spans="1:9" x14ac:dyDescent="0.2">
      <c r="A521" s="101" t="s">
        <v>287</v>
      </c>
      <c r="B521" s="28" t="s">
        <v>25</v>
      </c>
      <c r="C521" s="28"/>
      <c r="D521" s="112">
        <v>22280</v>
      </c>
      <c r="E521" s="115">
        <v>1E-3</v>
      </c>
      <c r="F521" s="6">
        <v>0</v>
      </c>
      <c r="G521" s="6">
        <f t="shared" si="16"/>
        <v>0</v>
      </c>
      <c r="H521" s="6">
        <v>1</v>
      </c>
      <c r="I521" s="15">
        <f t="shared" si="17"/>
        <v>22280</v>
      </c>
    </row>
    <row r="522" spans="1:9" x14ac:dyDescent="0.2">
      <c r="A522" s="101" t="s">
        <v>282</v>
      </c>
      <c r="B522" s="28" t="s">
        <v>25</v>
      </c>
      <c r="C522" s="28"/>
      <c r="D522" s="112">
        <v>51674</v>
      </c>
      <c r="E522" s="115">
        <v>2.3E-3</v>
      </c>
      <c r="F522" s="6">
        <v>0</v>
      </c>
      <c r="G522" s="6">
        <f t="shared" si="16"/>
        <v>0</v>
      </c>
      <c r="H522" s="6">
        <v>1</v>
      </c>
      <c r="I522" s="15">
        <f t="shared" si="17"/>
        <v>51674</v>
      </c>
    </row>
    <row r="523" spans="1:9" x14ac:dyDescent="0.2">
      <c r="A523" s="101" t="s">
        <v>301</v>
      </c>
      <c r="B523" s="28" t="s">
        <v>25</v>
      </c>
      <c r="C523" s="28"/>
      <c r="D523" s="112">
        <v>5572</v>
      </c>
      <c r="E523" s="115">
        <v>2.0000000000000001E-4</v>
      </c>
      <c r="F523" s="6">
        <v>0</v>
      </c>
      <c r="G523" s="6">
        <f t="shared" si="16"/>
        <v>0</v>
      </c>
      <c r="H523" s="6">
        <v>1</v>
      </c>
      <c r="I523" s="15">
        <f t="shared" si="17"/>
        <v>5572</v>
      </c>
    </row>
    <row r="524" spans="1:9" x14ac:dyDescent="0.2">
      <c r="A524" s="101" t="s">
        <v>58</v>
      </c>
      <c r="B524" s="28" t="s">
        <v>25</v>
      </c>
      <c r="C524" s="28" t="s">
        <v>64</v>
      </c>
      <c r="D524" s="112">
        <v>32291</v>
      </c>
      <c r="E524" s="115">
        <v>1.4E-3</v>
      </c>
      <c r="F524" s="6">
        <v>0</v>
      </c>
      <c r="G524" s="6">
        <f t="shared" si="16"/>
        <v>1</v>
      </c>
      <c r="H524" s="6">
        <v>1</v>
      </c>
      <c r="I524" s="15">
        <f t="shared" si="17"/>
        <v>32291</v>
      </c>
    </row>
    <row r="525" spans="1:9" x14ac:dyDescent="0.2">
      <c r="A525" s="101" t="s">
        <v>68</v>
      </c>
      <c r="B525" s="28" t="s">
        <v>25</v>
      </c>
      <c r="C525" s="28" t="s">
        <v>43</v>
      </c>
      <c r="D525" s="112">
        <v>1388681</v>
      </c>
      <c r="E525" s="115">
        <v>6.2E-2</v>
      </c>
      <c r="F525" s="6">
        <v>3</v>
      </c>
      <c r="G525" s="6">
        <f t="shared" si="16"/>
        <v>1</v>
      </c>
      <c r="H525" s="6">
        <v>1</v>
      </c>
      <c r="I525" s="15">
        <f t="shared" si="17"/>
        <v>1388681</v>
      </c>
    </row>
    <row r="526" spans="1:9" x14ac:dyDescent="0.2">
      <c r="A526" s="28" t="s">
        <v>694</v>
      </c>
      <c r="B526" s="28" t="s">
        <v>26</v>
      </c>
      <c r="C526" s="28"/>
      <c r="D526" s="112">
        <v>19178</v>
      </c>
      <c r="E526" s="24">
        <v>4.5999999999999999E-3</v>
      </c>
      <c r="F526" s="114">
        <v>0</v>
      </c>
      <c r="G526" s="6">
        <f t="shared" si="16"/>
        <v>0</v>
      </c>
      <c r="H526" s="6">
        <v>1</v>
      </c>
      <c r="I526" s="15">
        <f t="shared" si="17"/>
        <v>19178</v>
      </c>
    </row>
    <row r="527" spans="1:9" x14ac:dyDescent="0.2">
      <c r="A527" s="28" t="s">
        <v>704</v>
      </c>
      <c r="B527" s="28" t="s">
        <v>26</v>
      </c>
      <c r="C527" s="28"/>
      <c r="D527" s="112">
        <v>213</v>
      </c>
      <c r="E527" s="24">
        <v>1E-4</v>
      </c>
      <c r="F527" s="114">
        <v>0</v>
      </c>
      <c r="G527" s="6">
        <f t="shared" si="16"/>
        <v>0</v>
      </c>
      <c r="H527" s="6">
        <v>1</v>
      </c>
      <c r="I527" s="15">
        <f t="shared" si="17"/>
        <v>213</v>
      </c>
    </row>
    <row r="528" spans="1:9" x14ac:dyDescent="0.2">
      <c r="A528" s="28" t="s">
        <v>691</v>
      </c>
      <c r="B528" s="28" t="s">
        <v>26</v>
      </c>
      <c r="C528" s="28"/>
      <c r="D528" s="112">
        <v>8</v>
      </c>
      <c r="E528" s="24">
        <v>0</v>
      </c>
      <c r="F528" s="114">
        <v>0</v>
      </c>
      <c r="G528" s="6">
        <f t="shared" si="16"/>
        <v>0</v>
      </c>
      <c r="H528" s="6">
        <v>1</v>
      </c>
      <c r="I528" s="15">
        <f t="shared" si="17"/>
        <v>8</v>
      </c>
    </row>
    <row r="529" spans="1:9" x14ac:dyDescent="0.2">
      <c r="A529" s="101" t="s">
        <v>584</v>
      </c>
      <c r="B529" s="28" t="s">
        <v>26</v>
      </c>
      <c r="C529" s="28" t="s">
        <v>66</v>
      </c>
      <c r="D529" s="112">
        <v>447641</v>
      </c>
      <c r="E529" s="115">
        <v>0.10780000000000001</v>
      </c>
      <c r="F529" s="114">
        <v>2</v>
      </c>
      <c r="G529" s="6">
        <f t="shared" si="16"/>
        <v>1</v>
      </c>
      <c r="H529" s="6">
        <v>1</v>
      </c>
      <c r="I529" s="15">
        <f t="shared" si="17"/>
        <v>447641</v>
      </c>
    </row>
    <row r="530" spans="1:9" x14ac:dyDescent="0.2">
      <c r="A530" s="28" t="s">
        <v>709</v>
      </c>
      <c r="B530" s="28" t="s">
        <v>26</v>
      </c>
      <c r="C530" s="28"/>
      <c r="D530" s="112">
        <v>33</v>
      </c>
      <c r="E530" s="24">
        <v>0</v>
      </c>
      <c r="F530" s="114">
        <v>0</v>
      </c>
      <c r="G530" s="6">
        <f t="shared" si="16"/>
        <v>0</v>
      </c>
      <c r="H530" s="6">
        <v>1</v>
      </c>
      <c r="I530" s="15">
        <f t="shared" si="17"/>
        <v>33</v>
      </c>
    </row>
    <row r="531" spans="1:9" x14ac:dyDescent="0.2">
      <c r="A531" s="28" t="s">
        <v>700</v>
      </c>
      <c r="B531" s="28" t="s">
        <v>26</v>
      </c>
      <c r="C531" s="28"/>
      <c r="D531" s="112">
        <v>1276</v>
      </c>
      <c r="E531" s="24">
        <v>2.9999999999999997E-4</v>
      </c>
      <c r="F531" s="114">
        <v>0</v>
      </c>
      <c r="G531" s="6">
        <f t="shared" si="16"/>
        <v>0</v>
      </c>
      <c r="H531" s="6">
        <v>1</v>
      </c>
      <c r="I531" s="15">
        <f t="shared" si="17"/>
        <v>1276</v>
      </c>
    </row>
    <row r="532" spans="1:9" x14ac:dyDescent="0.2">
      <c r="A532" s="28" t="s">
        <v>692</v>
      </c>
      <c r="B532" s="28" t="s">
        <v>26</v>
      </c>
      <c r="C532" s="28"/>
      <c r="D532" s="112">
        <v>7</v>
      </c>
      <c r="E532" s="24">
        <v>0</v>
      </c>
      <c r="F532" s="114">
        <v>0</v>
      </c>
      <c r="G532" s="6">
        <f t="shared" si="16"/>
        <v>0</v>
      </c>
      <c r="H532" s="6">
        <v>1</v>
      </c>
      <c r="I532" s="15">
        <f t="shared" si="17"/>
        <v>7</v>
      </c>
    </row>
    <row r="533" spans="1:9" x14ac:dyDescent="0.2">
      <c r="A533" s="28" t="s">
        <v>697</v>
      </c>
      <c r="B533" s="28" t="s">
        <v>26</v>
      </c>
      <c r="C533" s="28"/>
      <c r="D533" s="112">
        <v>4105</v>
      </c>
      <c r="E533" s="24">
        <v>1E-3</v>
      </c>
      <c r="F533" s="114">
        <v>0</v>
      </c>
      <c r="G533" s="6">
        <f t="shared" si="16"/>
        <v>0</v>
      </c>
      <c r="H533" s="6">
        <v>1</v>
      </c>
      <c r="I533" s="15">
        <f t="shared" si="17"/>
        <v>4105</v>
      </c>
    </row>
    <row r="534" spans="1:9" x14ac:dyDescent="0.2">
      <c r="A534" s="28" t="s">
        <v>710</v>
      </c>
      <c r="B534" s="28" t="s">
        <v>26</v>
      </c>
      <c r="C534" s="28"/>
      <c r="D534" s="112">
        <v>29</v>
      </c>
      <c r="E534" s="24">
        <v>0</v>
      </c>
      <c r="F534" s="114">
        <v>0</v>
      </c>
      <c r="G534" s="6">
        <f t="shared" si="16"/>
        <v>0</v>
      </c>
      <c r="H534" s="6">
        <v>1</v>
      </c>
      <c r="I534" s="15">
        <f t="shared" si="17"/>
        <v>29</v>
      </c>
    </row>
    <row r="535" spans="1:9" x14ac:dyDescent="0.2">
      <c r="A535" s="101" t="s">
        <v>591</v>
      </c>
      <c r="B535" s="28" t="s">
        <v>26</v>
      </c>
      <c r="C535" s="28"/>
      <c r="D535" s="112">
        <v>32143</v>
      </c>
      <c r="E535" s="115">
        <v>7.7000000000000002E-3</v>
      </c>
      <c r="F535" s="114">
        <v>0</v>
      </c>
      <c r="G535" s="6">
        <f t="shared" si="16"/>
        <v>0</v>
      </c>
      <c r="H535" s="6">
        <v>1</v>
      </c>
      <c r="I535" s="15">
        <f t="shared" si="17"/>
        <v>32143</v>
      </c>
    </row>
    <row r="536" spans="1:9" x14ac:dyDescent="0.2">
      <c r="A536" s="28" t="s">
        <v>706</v>
      </c>
      <c r="B536" s="28" t="s">
        <v>26</v>
      </c>
      <c r="C536" s="28"/>
      <c r="D536" s="112">
        <v>103</v>
      </c>
      <c r="E536" s="24">
        <v>0</v>
      </c>
      <c r="F536" s="114">
        <v>0</v>
      </c>
      <c r="G536" s="6">
        <f t="shared" si="16"/>
        <v>0</v>
      </c>
      <c r="H536" s="6">
        <v>1</v>
      </c>
      <c r="I536" s="15">
        <f t="shared" si="17"/>
        <v>103</v>
      </c>
    </row>
    <row r="537" spans="1:9" x14ac:dyDescent="0.2">
      <c r="A537" s="101" t="s">
        <v>586</v>
      </c>
      <c r="B537" s="28" t="s">
        <v>26</v>
      </c>
      <c r="C537" s="28" t="s">
        <v>35</v>
      </c>
      <c r="D537" s="112">
        <v>357856</v>
      </c>
      <c r="E537" s="115">
        <v>8.6199999999999999E-2</v>
      </c>
      <c r="F537" s="114">
        <v>2</v>
      </c>
      <c r="G537" s="6">
        <f t="shared" si="16"/>
        <v>1</v>
      </c>
      <c r="H537" s="6">
        <v>1</v>
      </c>
      <c r="I537" s="15">
        <f t="shared" si="17"/>
        <v>357856</v>
      </c>
    </row>
    <row r="538" spans="1:9" x14ac:dyDescent="0.2">
      <c r="A538" s="28" t="s">
        <v>703</v>
      </c>
      <c r="B538" s="28" t="s">
        <v>26</v>
      </c>
      <c r="C538" s="28"/>
      <c r="D538" s="112">
        <v>702</v>
      </c>
      <c r="E538" s="24">
        <v>2.0000000000000001E-4</v>
      </c>
      <c r="F538" s="114">
        <v>0</v>
      </c>
      <c r="G538" s="6">
        <f t="shared" si="16"/>
        <v>0</v>
      </c>
      <c r="H538" s="6">
        <v>1</v>
      </c>
      <c r="I538" s="15">
        <f t="shared" si="17"/>
        <v>702</v>
      </c>
    </row>
    <row r="539" spans="1:9" x14ac:dyDescent="0.2">
      <c r="A539" s="28" t="s">
        <v>699</v>
      </c>
      <c r="B539" s="28" t="s">
        <v>26</v>
      </c>
      <c r="C539" s="28"/>
      <c r="D539" s="112">
        <v>1596</v>
      </c>
      <c r="E539" s="24">
        <v>4.0000000000000002E-4</v>
      </c>
      <c r="F539" s="114">
        <v>0</v>
      </c>
      <c r="G539" s="6">
        <f t="shared" si="16"/>
        <v>0</v>
      </c>
      <c r="H539" s="6">
        <v>1</v>
      </c>
      <c r="I539" s="15">
        <f t="shared" si="17"/>
        <v>1596</v>
      </c>
    </row>
    <row r="540" spans="1:9" x14ac:dyDescent="0.2">
      <c r="A540" s="28" t="s">
        <v>693</v>
      </c>
      <c r="B540" s="28" t="s">
        <v>26</v>
      </c>
      <c r="C540" s="28"/>
      <c r="D540" s="112">
        <v>2</v>
      </c>
      <c r="E540" s="24">
        <v>0</v>
      </c>
      <c r="F540" s="114">
        <v>0</v>
      </c>
      <c r="G540" s="6">
        <f t="shared" si="16"/>
        <v>0</v>
      </c>
      <c r="H540" s="6">
        <v>1</v>
      </c>
      <c r="I540" s="15">
        <f t="shared" si="17"/>
        <v>2</v>
      </c>
    </row>
    <row r="541" spans="1:9" x14ac:dyDescent="0.2">
      <c r="A541" s="101" t="s">
        <v>585</v>
      </c>
      <c r="B541" s="28" t="s">
        <v>26</v>
      </c>
      <c r="C541" s="28" t="s">
        <v>66</v>
      </c>
      <c r="D541" s="112">
        <v>171419</v>
      </c>
      <c r="E541" s="115">
        <v>4.1300000000000003E-2</v>
      </c>
      <c r="F541" s="114">
        <v>1</v>
      </c>
      <c r="G541" s="6">
        <f t="shared" si="16"/>
        <v>1</v>
      </c>
      <c r="H541" s="6">
        <v>1</v>
      </c>
      <c r="I541" s="15">
        <f t="shared" si="17"/>
        <v>171419</v>
      </c>
    </row>
    <row r="542" spans="1:9" x14ac:dyDescent="0.2">
      <c r="A542" s="28" t="s">
        <v>698</v>
      </c>
      <c r="B542" s="28" t="s">
        <v>26</v>
      </c>
      <c r="C542" s="28"/>
      <c r="D542" s="112">
        <v>2059</v>
      </c>
      <c r="E542" s="24">
        <v>5.0000000000000001E-4</v>
      </c>
      <c r="F542" s="114">
        <v>0</v>
      </c>
      <c r="G542" s="6">
        <f t="shared" si="16"/>
        <v>0</v>
      </c>
      <c r="H542" s="6">
        <v>1</v>
      </c>
      <c r="I542" s="15">
        <f t="shared" si="17"/>
        <v>2059</v>
      </c>
    </row>
    <row r="543" spans="1:9" x14ac:dyDescent="0.2">
      <c r="A543" s="101" t="s">
        <v>583</v>
      </c>
      <c r="B543" s="28" t="s">
        <v>26</v>
      </c>
      <c r="C543" s="28" t="s">
        <v>35</v>
      </c>
      <c r="D543" s="112">
        <v>698770</v>
      </c>
      <c r="E543" s="115">
        <v>0.16830000000000001</v>
      </c>
      <c r="F543" s="114">
        <v>4</v>
      </c>
      <c r="G543" s="6">
        <f t="shared" si="16"/>
        <v>1</v>
      </c>
      <c r="H543" s="6">
        <v>1</v>
      </c>
      <c r="I543" s="15">
        <f t="shared" si="17"/>
        <v>698770</v>
      </c>
    </row>
    <row r="544" spans="1:9" x14ac:dyDescent="0.2">
      <c r="A544" s="28" t="s">
        <v>695</v>
      </c>
      <c r="B544" s="28" t="s">
        <v>26</v>
      </c>
      <c r="C544" s="28"/>
      <c r="D544" s="112">
        <v>6363</v>
      </c>
      <c r="E544" s="24">
        <v>1.5E-3</v>
      </c>
      <c r="F544" s="114">
        <v>0</v>
      </c>
      <c r="G544" s="6">
        <f t="shared" si="16"/>
        <v>0</v>
      </c>
      <c r="H544" s="6">
        <v>1</v>
      </c>
      <c r="I544" s="15">
        <f t="shared" si="17"/>
        <v>6363</v>
      </c>
    </row>
    <row r="545" spans="1:9" x14ac:dyDescent="0.2">
      <c r="A545" s="101" t="s">
        <v>589</v>
      </c>
      <c r="B545" s="28" t="s">
        <v>26</v>
      </c>
      <c r="C545" s="28" t="s">
        <v>81</v>
      </c>
      <c r="D545" s="112">
        <v>478258</v>
      </c>
      <c r="E545" s="115">
        <v>0.1152</v>
      </c>
      <c r="F545" s="114">
        <v>2</v>
      </c>
      <c r="G545" s="6">
        <f t="shared" si="16"/>
        <v>1</v>
      </c>
      <c r="H545" s="6">
        <v>1</v>
      </c>
      <c r="I545" s="15">
        <f t="shared" si="17"/>
        <v>478258</v>
      </c>
    </row>
    <row r="546" spans="1:9" x14ac:dyDescent="0.2">
      <c r="A546" s="28" t="s">
        <v>708</v>
      </c>
      <c r="B546" s="28" t="s">
        <v>26</v>
      </c>
      <c r="C546" s="28"/>
      <c r="D546" s="112">
        <v>50</v>
      </c>
      <c r="E546" s="24">
        <v>0</v>
      </c>
      <c r="F546" s="114">
        <v>0</v>
      </c>
      <c r="G546" s="6">
        <f t="shared" si="16"/>
        <v>0</v>
      </c>
      <c r="H546" s="6">
        <v>1</v>
      </c>
      <c r="I546" s="15">
        <f t="shared" si="17"/>
        <v>50</v>
      </c>
    </row>
    <row r="547" spans="1:9" x14ac:dyDescent="0.2">
      <c r="A547" s="101" t="s">
        <v>592</v>
      </c>
      <c r="B547" s="28" t="s">
        <v>26</v>
      </c>
      <c r="C547" s="28" t="s">
        <v>677</v>
      </c>
      <c r="D547" s="112">
        <v>26526</v>
      </c>
      <c r="E547" s="115">
        <v>6.4000000000000003E-3</v>
      </c>
      <c r="F547" s="114">
        <v>0</v>
      </c>
      <c r="G547" s="6">
        <f t="shared" si="16"/>
        <v>1</v>
      </c>
      <c r="H547" s="6">
        <v>1</v>
      </c>
      <c r="I547" s="15">
        <f t="shared" si="17"/>
        <v>26526</v>
      </c>
    </row>
    <row r="548" spans="1:9" x14ac:dyDescent="0.2">
      <c r="A548" s="28" t="s">
        <v>696</v>
      </c>
      <c r="B548" s="28" t="s">
        <v>26</v>
      </c>
      <c r="C548" s="28"/>
      <c r="D548" s="112">
        <v>5171</v>
      </c>
      <c r="E548" s="24">
        <v>1.1999999999999999E-3</v>
      </c>
      <c r="F548" s="114">
        <v>0</v>
      </c>
      <c r="G548" s="6">
        <f t="shared" si="16"/>
        <v>0</v>
      </c>
      <c r="H548" s="6">
        <v>1</v>
      </c>
      <c r="I548" s="15">
        <f t="shared" si="17"/>
        <v>5171</v>
      </c>
    </row>
    <row r="549" spans="1:9" x14ac:dyDescent="0.2">
      <c r="A549" s="101" t="s">
        <v>587</v>
      </c>
      <c r="B549" s="28" t="s">
        <v>26</v>
      </c>
      <c r="C549" s="28" t="s">
        <v>80</v>
      </c>
      <c r="D549" s="112">
        <v>974589</v>
      </c>
      <c r="E549" s="115">
        <v>0.23480000000000001</v>
      </c>
      <c r="F549" s="114">
        <v>5</v>
      </c>
      <c r="G549" s="6">
        <f t="shared" si="16"/>
        <v>1</v>
      </c>
      <c r="H549" s="6">
        <v>1</v>
      </c>
      <c r="I549" s="15">
        <f t="shared" si="17"/>
        <v>974589</v>
      </c>
    </row>
    <row r="550" spans="1:9" x14ac:dyDescent="0.2">
      <c r="A550" s="101" t="s">
        <v>590</v>
      </c>
      <c r="B550" s="28" t="s">
        <v>26</v>
      </c>
      <c r="C550" s="28" t="s">
        <v>43</v>
      </c>
      <c r="D550" s="112">
        <v>636877</v>
      </c>
      <c r="E550" s="115">
        <v>0.15340000000000001</v>
      </c>
      <c r="F550" s="114">
        <v>3</v>
      </c>
      <c r="G550" s="6">
        <f t="shared" si="16"/>
        <v>1</v>
      </c>
      <c r="H550" s="6">
        <v>1</v>
      </c>
      <c r="I550" s="15">
        <f t="shared" si="17"/>
        <v>636877</v>
      </c>
    </row>
    <row r="551" spans="1:9" x14ac:dyDescent="0.2">
      <c r="A551" s="28" t="s">
        <v>705</v>
      </c>
      <c r="B551" s="28" t="s">
        <v>26</v>
      </c>
      <c r="C551" s="28"/>
      <c r="D551" s="112">
        <v>117</v>
      </c>
      <c r="E551" s="24">
        <v>0</v>
      </c>
      <c r="F551" s="114">
        <v>0</v>
      </c>
      <c r="G551" s="6">
        <f t="shared" si="16"/>
        <v>0</v>
      </c>
      <c r="H551" s="6">
        <v>1</v>
      </c>
      <c r="I551" s="15">
        <f t="shared" si="17"/>
        <v>117</v>
      </c>
    </row>
    <row r="552" spans="1:9" x14ac:dyDescent="0.2">
      <c r="A552" s="28" t="s">
        <v>701</v>
      </c>
      <c r="B552" s="28" t="s">
        <v>26</v>
      </c>
      <c r="C552" s="28" t="s">
        <v>680</v>
      </c>
      <c r="D552" s="112">
        <v>974</v>
      </c>
      <c r="E552" s="24">
        <v>2.0000000000000001E-4</v>
      </c>
      <c r="F552" s="114">
        <v>0</v>
      </c>
      <c r="G552" s="6">
        <f t="shared" si="16"/>
        <v>1</v>
      </c>
      <c r="H552" s="6">
        <v>1</v>
      </c>
      <c r="I552" s="15">
        <f t="shared" si="17"/>
        <v>974</v>
      </c>
    </row>
    <row r="553" spans="1:9" x14ac:dyDescent="0.2">
      <c r="A553" s="28" t="s">
        <v>690</v>
      </c>
      <c r="B553" s="28" t="s">
        <v>26</v>
      </c>
      <c r="C553" s="28"/>
      <c r="D553" s="112">
        <v>19</v>
      </c>
      <c r="E553" s="24">
        <v>0</v>
      </c>
      <c r="F553" s="114">
        <v>0</v>
      </c>
      <c r="G553" s="6">
        <f t="shared" si="16"/>
        <v>0</v>
      </c>
      <c r="H553" s="6">
        <v>1</v>
      </c>
      <c r="I553" s="15">
        <f t="shared" si="17"/>
        <v>19</v>
      </c>
    </row>
    <row r="554" spans="1:9" x14ac:dyDescent="0.2">
      <c r="A554" s="28" t="s">
        <v>707</v>
      </c>
      <c r="B554" s="28" t="s">
        <v>26</v>
      </c>
      <c r="C554" s="28"/>
      <c r="D554" s="112">
        <v>53</v>
      </c>
      <c r="E554" s="24">
        <v>0</v>
      </c>
      <c r="F554" s="114">
        <v>0</v>
      </c>
      <c r="G554" s="6">
        <f t="shared" si="16"/>
        <v>0</v>
      </c>
      <c r="H554" s="6">
        <v>1</v>
      </c>
      <c r="I554" s="15">
        <f t="shared" si="17"/>
        <v>53</v>
      </c>
    </row>
    <row r="555" spans="1:9" x14ac:dyDescent="0.2">
      <c r="A555" s="101" t="s">
        <v>588</v>
      </c>
      <c r="B555" s="28" t="s">
        <v>26</v>
      </c>
      <c r="C555" s="28" t="s">
        <v>687</v>
      </c>
      <c r="D555" s="112">
        <v>282300</v>
      </c>
      <c r="E555" s="115">
        <v>6.8000000000000005E-2</v>
      </c>
      <c r="F555" s="114">
        <v>1</v>
      </c>
      <c r="G555" s="6">
        <f t="shared" si="16"/>
        <v>1</v>
      </c>
      <c r="H555" s="6">
        <v>1</v>
      </c>
      <c r="I555" s="15">
        <f t="shared" si="17"/>
        <v>282300</v>
      </c>
    </row>
    <row r="556" spans="1:9" x14ac:dyDescent="0.2">
      <c r="A556" s="28" t="s">
        <v>702</v>
      </c>
      <c r="B556" s="28" t="s">
        <v>26</v>
      </c>
      <c r="C556" s="28"/>
      <c r="D556" s="112">
        <v>715</v>
      </c>
      <c r="E556" s="24">
        <v>2.0000000000000001E-4</v>
      </c>
      <c r="F556" s="114">
        <v>0</v>
      </c>
      <c r="G556" s="6">
        <f t="shared" si="16"/>
        <v>0</v>
      </c>
      <c r="H556" s="6">
        <v>1</v>
      </c>
      <c r="I556" s="15">
        <f t="shared" si="17"/>
        <v>715</v>
      </c>
    </row>
    <row r="557" spans="1:9" x14ac:dyDescent="0.2">
      <c r="A557" s="28" t="s">
        <v>711</v>
      </c>
      <c r="B557" s="28" t="s">
        <v>26</v>
      </c>
      <c r="C557" s="28"/>
      <c r="D557" s="112">
        <v>3</v>
      </c>
      <c r="E557" s="24">
        <v>0</v>
      </c>
      <c r="F557" s="114">
        <v>0</v>
      </c>
      <c r="G557" s="6">
        <f t="shared" si="16"/>
        <v>0</v>
      </c>
      <c r="H557" s="6">
        <v>1</v>
      </c>
      <c r="I557" s="15">
        <f t="shared" si="17"/>
        <v>3</v>
      </c>
    </row>
    <row r="558" spans="1:9" x14ac:dyDescent="0.2">
      <c r="A558" s="101" t="s">
        <v>363</v>
      </c>
      <c r="B558" s="28" t="s">
        <v>27</v>
      </c>
      <c r="C558" s="28" t="s">
        <v>66</v>
      </c>
      <c r="D558" s="112">
        <v>105928</v>
      </c>
      <c r="E558" s="6"/>
      <c r="F558" s="6">
        <v>1</v>
      </c>
      <c r="G558" s="6">
        <f t="shared" si="16"/>
        <v>1</v>
      </c>
      <c r="H558" s="6">
        <v>0</v>
      </c>
      <c r="I558" s="15">
        <f t="shared" si="17"/>
        <v>0</v>
      </c>
    </row>
    <row r="559" spans="1:9" x14ac:dyDescent="0.2">
      <c r="A559" s="101" t="s">
        <v>370</v>
      </c>
      <c r="B559" s="28" t="s">
        <v>27</v>
      </c>
      <c r="C559" s="28" t="s">
        <v>679</v>
      </c>
      <c r="D559" s="112">
        <v>25232</v>
      </c>
      <c r="E559" s="115">
        <v>2E-3</v>
      </c>
      <c r="F559" s="6">
        <v>0</v>
      </c>
      <c r="G559" s="6">
        <f t="shared" si="16"/>
        <v>1</v>
      </c>
      <c r="H559" s="6">
        <v>0</v>
      </c>
      <c r="I559" s="15">
        <f t="shared" si="17"/>
        <v>0</v>
      </c>
    </row>
    <row r="560" spans="1:9" x14ac:dyDescent="0.2">
      <c r="A560" s="101" t="s">
        <v>70</v>
      </c>
      <c r="B560" s="28" t="s">
        <v>27</v>
      </c>
      <c r="C560" s="28"/>
      <c r="D560" s="112">
        <v>571846</v>
      </c>
      <c r="E560" s="115">
        <v>3.4000000000000002E-2</v>
      </c>
      <c r="F560" s="6">
        <v>0</v>
      </c>
      <c r="G560" s="6">
        <f t="shared" si="16"/>
        <v>0</v>
      </c>
      <c r="H560" s="6">
        <v>0</v>
      </c>
      <c r="I560" s="15">
        <f t="shared" si="17"/>
        <v>0</v>
      </c>
    </row>
    <row r="561" spans="1:9" x14ac:dyDescent="0.2">
      <c r="A561" s="101" t="s">
        <v>358</v>
      </c>
      <c r="B561" s="28" t="s">
        <v>27</v>
      </c>
      <c r="C561" s="28" t="s">
        <v>43</v>
      </c>
      <c r="D561" s="112">
        <v>1512147</v>
      </c>
      <c r="E561" s="115">
        <v>9.0899999999999995E-2</v>
      </c>
      <c r="F561" s="6">
        <v>4</v>
      </c>
      <c r="G561" s="6">
        <f t="shared" si="16"/>
        <v>1</v>
      </c>
      <c r="H561" s="6">
        <v>0</v>
      </c>
      <c r="I561" s="15">
        <f t="shared" si="17"/>
        <v>0</v>
      </c>
    </row>
    <row r="562" spans="1:9" x14ac:dyDescent="0.2">
      <c r="A562" s="101" t="s">
        <v>362</v>
      </c>
      <c r="B562" s="28" t="s">
        <v>27</v>
      </c>
      <c r="C562" s="28"/>
      <c r="D562" s="112">
        <v>124991</v>
      </c>
      <c r="E562" s="6"/>
      <c r="F562" s="6">
        <v>1</v>
      </c>
      <c r="G562" s="6">
        <f t="shared" si="16"/>
        <v>0</v>
      </c>
      <c r="H562" s="6">
        <v>0</v>
      </c>
      <c r="I562" s="15">
        <f t="shared" si="17"/>
        <v>0</v>
      </c>
    </row>
    <row r="563" spans="1:9" x14ac:dyDescent="0.2">
      <c r="A563" s="101" t="s">
        <v>368</v>
      </c>
      <c r="B563" s="28" t="s">
        <v>27</v>
      </c>
      <c r="C563" s="28"/>
      <c r="D563" s="112">
        <v>39938</v>
      </c>
      <c r="E563" s="115">
        <v>2E-3</v>
      </c>
      <c r="F563" s="6">
        <v>0</v>
      </c>
      <c r="G563" s="6">
        <f t="shared" si="16"/>
        <v>0</v>
      </c>
      <c r="H563" s="6">
        <v>0</v>
      </c>
      <c r="I563" s="15">
        <f t="shared" si="17"/>
        <v>0</v>
      </c>
    </row>
    <row r="564" spans="1:9" x14ac:dyDescent="0.2">
      <c r="A564" s="101" t="s">
        <v>357</v>
      </c>
      <c r="B564" s="28" t="s">
        <v>27</v>
      </c>
      <c r="C564" s="28" t="s">
        <v>81</v>
      </c>
      <c r="D564" s="112">
        <v>2023380</v>
      </c>
      <c r="E564" s="115">
        <v>0.12089999999999999</v>
      </c>
      <c r="F564" s="6">
        <v>7</v>
      </c>
      <c r="G564" s="6">
        <f t="shared" si="16"/>
        <v>1</v>
      </c>
      <c r="H564" s="6">
        <v>0</v>
      </c>
      <c r="I564" s="15">
        <f t="shared" si="17"/>
        <v>0</v>
      </c>
    </row>
    <row r="565" spans="1:9" x14ac:dyDescent="0.2">
      <c r="A565" s="101" t="s">
        <v>372</v>
      </c>
      <c r="B565" s="28" t="s">
        <v>27</v>
      </c>
      <c r="C565" s="28"/>
      <c r="D565" s="112">
        <v>7641</v>
      </c>
      <c r="E565" s="115">
        <v>1E-3</v>
      </c>
      <c r="F565" s="6">
        <v>0</v>
      </c>
      <c r="G565" s="6">
        <f t="shared" si="16"/>
        <v>0</v>
      </c>
      <c r="H565" s="6">
        <v>0</v>
      </c>
      <c r="I565" s="15">
        <f t="shared" si="17"/>
        <v>0</v>
      </c>
    </row>
    <row r="566" spans="1:9" x14ac:dyDescent="0.2">
      <c r="A566" s="101" t="s">
        <v>374</v>
      </c>
      <c r="B566" s="28" t="s">
        <v>27</v>
      </c>
      <c r="C566" s="28"/>
      <c r="D566" s="112">
        <v>8028</v>
      </c>
      <c r="E566" s="115">
        <v>5.0000000000000001E-3</v>
      </c>
      <c r="F566" s="6">
        <v>0</v>
      </c>
      <c r="G566" s="6">
        <f t="shared" si="16"/>
        <v>0</v>
      </c>
      <c r="H566" s="6">
        <v>0</v>
      </c>
      <c r="I566" s="15">
        <f t="shared" si="17"/>
        <v>0</v>
      </c>
    </row>
    <row r="567" spans="1:9" x14ac:dyDescent="0.2">
      <c r="A567" s="101" t="s">
        <v>356</v>
      </c>
      <c r="B567" s="28" t="s">
        <v>27</v>
      </c>
      <c r="C567" s="28" t="s">
        <v>80</v>
      </c>
      <c r="D567" s="112">
        <v>2347255</v>
      </c>
      <c r="E567" s="115">
        <v>0.14099999999999999</v>
      </c>
      <c r="F567" s="6">
        <v>10</v>
      </c>
      <c r="G567" s="6">
        <f t="shared" si="16"/>
        <v>1</v>
      </c>
      <c r="H567" s="6">
        <v>0</v>
      </c>
      <c r="I567" s="15">
        <f t="shared" si="17"/>
        <v>0</v>
      </c>
    </row>
    <row r="568" spans="1:9" x14ac:dyDescent="0.2">
      <c r="A568" s="101" t="s">
        <v>355</v>
      </c>
      <c r="B568" s="28" t="s">
        <v>27</v>
      </c>
      <c r="C568" s="28" t="s">
        <v>66</v>
      </c>
      <c r="D568" s="112">
        <v>3367284</v>
      </c>
      <c r="E568" s="115">
        <v>0.20300000000000001</v>
      </c>
      <c r="F568" s="6">
        <v>16</v>
      </c>
      <c r="G568" s="6">
        <f t="shared" si="16"/>
        <v>1</v>
      </c>
      <c r="H568" s="6">
        <v>0</v>
      </c>
      <c r="I568" s="15">
        <f t="shared" si="17"/>
        <v>0</v>
      </c>
    </row>
    <row r="569" spans="1:9" x14ac:dyDescent="0.2">
      <c r="A569" s="101" t="s">
        <v>360</v>
      </c>
      <c r="B569" s="28" t="s">
        <v>27</v>
      </c>
      <c r="C569" s="28" t="s">
        <v>62</v>
      </c>
      <c r="D569" s="112">
        <v>163928</v>
      </c>
      <c r="E569" s="115">
        <v>0.01</v>
      </c>
      <c r="F569" s="6">
        <v>1</v>
      </c>
      <c r="G569" s="6">
        <f t="shared" si="16"/>
        <v>1</v>
      </c>
      <c r="H569" s="6">
        <v>0</v>
      </c>
      <c r="I569" s="15">
        <f t="shared" si="17"/>
        <v>0</v>
      </c>
    </row>
    <row r="570" spans="1:9" x14ac:dyDescent="0.2">
      <c r="A570" s="101" t="s">
        <v>359</v>
      </c>
      <c r="B570" s="28" t="s">
        <v>27</v>
      </c>
      <c r="C570" s="28" t="s">
        <v>62</v>
      </c>
      <c r="D570" s="112">
        <v>594553</v>
      </c>
      <c r="E570" s="115">
        <v>3.5999999999999997E-2</v>
      </c>
      <c r="F570" s="6">
        <v>3</v>
      </c>
      <c r="G570" s="6">
        <f t="shared" si="16"/>
        <v>1</v>
      </c>
      <c r="H570" s="6">
        <v>0</v>
      </c>
      <c r="I570" s="15">
        <f t="shared" si="17"/>
        <v>0</v>
      </c>
    </row>
    <row r="571" spans="1:9" x14ac:dyDescent="0.2">
      <c r="A571" s="101" t="s">
        <v>361</v>
      </c>
      <c r="B571" s="28" t="s">
        <v>27</v>
      </c>
      <c r="C571" s="28"/>
      <c r="D571" s="112">
        <v>126951</v>
      </c>
      <c r="E571" s="6"/>
      <c r="F571" s="6">
        <v>1</v>
      </c>
      <c r="G571" s="6">
        <f t="shared" si="16"/>
        <v>0</v>
      </c>
      <c r="H571" s="6">
        <v>0</v>
      </c>
      <c r="I571" s="15">
        <f t="shared" si="17"/>
        <v>0</v>
      </c>
    </row>
    <row r="572" spans="1:9" x14ac:dyDescent="0.2">
      <c r="A572" s="101" t="s">
        <v>365</v>
      </c>
      <c r="B572" s="28" t="s">
        <v>27</v>
      </c>
      <c r="C572" s="28" t="s">
        <v>80</v>
      </c>
      <c r="D572" s="112">
        <v>78589</v>
      </c>
      <c r="E572" s="6"/>
      <c r="F572" s="6">
        <v>0</v>
      </c>
      <c r="G572" s="6">
        <f t="shared" si="16"/>
        <v>1</v>
      </c>
      <c r="H572" s="6">
        <v>0</v>
      </c>
      <c r="I572" s="15">
        <f t="shared" si="17"/>
        <v>0</v>
      </c>
    </row>
    <row r="573" spans="1:9" x14ac:dyDescent="0.2">
      <c r="A573" s="101" t="s">
        <v>373</v>
      </c>
      <c r="B573" s="28" t="s">
        <v>27</v>
      </c>
      <c r="C573" s="28"/>
      <c r="D573" s="112">
        <v>3505</v>
      </c>
      <c r="E573" s="123">
        <v>0</v>
      </c>
      <c r="F573" s="6">
        <v>0</v>
      </c>
      <c r="G573" s="6">
        <f t="shared" si="16"/>
        <v>0</v>
      </c>
      <c r="H573" s="6">
        <v>0</v>
      </c>
      <c r="I573" s="15">
        <f t="shared" si="17"/>
        <v>0</v>
      </c>
    </row>
    <row r="574" spans="1:9" x14ac:dyDescent="0.2">
      <c r="A574" s="101" t="s">
        <v>354</v>
      </c>
      <c r="B574" s="28" t="s">
        <v>27</v>
      </c>
      <c r="C574" s="28"/>
      <c r="D574" s="112">
        <v>5248533</v>
      </c>
      <c r="E574" s="115">
        <v>0.316</v>
      </c>
      <c r="F574" s="6">
        <v>29</v>
      </c>
      <c r="G574" s="6">
        <f t="shared" si="16"/>
        <v>0</v>
      </c>
      <c r="H574" s="6">
        <v>0</v>
      </c>
      <c r="I574" s="15">
        <f t="shared" si="17"/>
        <v>0</v>
      </c>
    </row>
    <row r="575" spans="1:9" x14ac:dyDescent="0.2">
      <c r="A575" s="101" t="s">
        <v>367</v>
      </c>
      <c r="B575" s="28" t="s">
        <v>27</v>
      </c>
      <c r="C575" s="28" t="s">
        <v>62</v>
      </c>
      <c r="D575" s="112">
        <v>50842</v>
      </c>
      <c r="E575" s="115">
        <v>3.0000000000000001E-3</v>
      </c>
      <c r="F575" s="6">
        <v>0</v>
      </c>
      <c r="G575" s="6">
        <f t="shared" si="16"/>
        <v>1</v>
      </c>
      <c r="H575" s="6">
        <v>0</v>
      </c>
      <c r="I575" s="15">
        <f t="shared" si="17"/>
        <v>0</v>
      </c>
    </row>
    <row r="576" spans="1:9" x14ac:dyDescent="0.2">
      <c r="A576" s="101" t="s">
        <v>366</v>
      </c>
      <c r="B576" s="28" t="s">
        <v>27</v>
      </c>
      <c r="C576" s="28"/>
      <c r="D576" s="112">
        <v>62021</v>
      </c>
      <c r="E576" s="6"/>
      <c r="F576" s="6">
        <v>0</v>
      </c>
      <c r="G576" s="6">
        <f t="shared" si="16"/>
        <v>0</v>
      </c>
      <c r="H576" s="6">
        <v>0</v>
      </c>
      <c r="I576" s="15">
        <f t="shared" si="17"/>
        <v>0</v>
      </c>
    </row>
    <row r="577" spans="1:9" x14ac:dyDescent="0.2">
      <c r="A577" s="101" t="s">
        <v>369</v>
      </c>
      <c r="B577" s="28" t="s">
        <v>27</v>
      </c>
      <c r="C577" s="28"/>
      <c r="D577" s="112">
        <v>33576</v>
      </c>
      <c r="E577" s="115">
        <v>2E-3</v>
      </c>
      <c r="F577" s="6">
        <v>0</v>
      </c>
      <c r="G577" s="6">
        <f t="shared" si="16"/>
        <v>0</v>
      </c>
      <c r="H577" s="6">
        <v>0</v>
      </c>
      <c r="I577" s="15">
        <f t="shared" si="17"/>
        <v>0</v>
      </c>
    </row>
    <row r="578" spans="1:9" x14ac:dyDescent="0.2">
      <c r="A578" s="101" t="s">
        <v>71</v>
      </c>
      <c r="B578" s="28" t="s">
        <v>27</v>
      </c>
      <c r="C578" s="28"/>
      <c r="D578" s="112">
        <v>554463</v>
      </c>
      <c r="E578" s="115">
        <v>3.3000000000000002E-2</v>
      </c>
      <c r="F578" s="6">
        <v>0</v>
      </c>
      <c r="G578" s="6">
        <f t="shared" si="16"/>
        <v>0</v>
      </c>
      <c r="H578" s="6">
        <v>0</v>
      </c>
      <c r="I578" s="15">
        <f t="shared" si="17"/>
        <v>0</v>
      </c>
    </row>
    <row r="579" spans="1:9" x14ac:dyDescent="0.2">
      <c r="A579" s="101" t="s">
        <v>364</v>
      </c>
      <c r="B579" s="28" t="s">
        <v>27</v>
      </c>
      <c r="C579" s="28" t="s">
        <v>43</v>
      </c>
      <c r="D579" s="112">
        <v>53052</v>
      </c>
      <c r="E579" s="6"/>
      <c r="F579" s="6">
        <v>0</v>
      </c>
      <c r="G579" s="6">
        <f t="shared" ref="G579:G580" si="18">IF(ISBLANK(C579),0,1)</f>
        <v>1</v>
      </c>
      <c r="H579" s="6">
        <v>0</v>
      </c>
      <c r="I579" s="15">
        <f t="shared" ref="I579:I580" si="19">D579*H579</f>
        <v>0</v>
      </c>
    </row>
    <row r="580" spans="1:9" x14ac:dyDescent="0.2">
      <c r="A580" s="109" t="s">
        <v>371</v>
      </c>
      <c r="B580" s="110" t="s">
        <v>27</v>
      </c>
      <c r="C580" s="110"/>
      <c r="D580" s="20">
        <v>23766</v>
      </c>
      <c r="E580" s="124">
        <v>1E-3</v>
      </c>
      <c r="F580" s="25">
        <v>0</v>
      </c>
      <c r="G580" s="25">
        <f t="shared" si="18"/>
        <v>0</v>
      </c>
      <c r="H580" s="25">
        <v>0</v>
      </c>
      <c r="I580" s="125">
        <f t="shared" si="19"/>
        <v>0</v>
      </c>
    </row>
  </sheetData>
  <autoFilter ref="A1:G580" xr:uid="{A1FF2FBD-53C2-5A48-A12E-5EE99ED447F1}">
    <sortState ref="A2:G558">
      <sortCondition descending="1" ref="D98"/>
    </sortState>
  </autoFilter>
  <sortState ref="A2:G581">
    <sortCondition ref="B54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768F-BFC9-1D48-A325-FA93768A36F1}">
  <dimension ref="A1:J32"/>
  <sheetViews>
    <sheetView workbookViewId="0">
      <selection activeCell="L4" sqref="L4"/>
    </sheetView>
  </sheetViews>
  <sheetFormatPr baseColWidth="10" defaultRowHeight="16" x14ac:dyDescent="0.2"/>
  <cols>
    <col min="1" max="1" width="20.1640625" style="16" customWidth="1"/>
    <col min="2" max="2" width="4.83203125" style="62" bestFit="1" customWidth="1"/>
    <col min="3" max="3" width="16" style="16" customWidth="1"/>
    <col min="4" max="4" width="20.5" style="29" customWidth="1"/>
    <col min="5" max="5" width="14" style="63" customWidth="1"/>
    <col min="6" max="6" width="15.83203125" style="16" customWidth="1"/>
    <col min="7" max="7" width="15" style="16" customWidth="1"/>
    <col min="8" max="8" width="11.6640625" style="16" customWidth="1"/>
    <col min="9" max="9" width="15.33203125" style="16" customWidth="1"/>
    <col min="10" max="10" width="17.83203125" style="29" customWidth="1"/>
    <col min="11" max="12" width="10.83203125" style="16"/>
    <col min="13" max="13" width="16.33203125" style="16" customWidth="1"/>
    <col min="14" max="16384" width="10.83203125" style="16"/>
  </cols>
  <sheetData>
    <row r="1" spans="1:10" s="37" customFormat="1" ht="23" customHeight="1" x14ac:dyDescent="0.2">
      <c r="A1" s="144" t="s">
        <v>28</v>
      </c>
      <c r="B1" s="143"/>
      <c r="C1" s="150"/>
      <c r="D1" s="143" t="s">
        <v>781</v>
      </c>
      <c r="E1" s="143"/>
      <c r="F1" s="143"/>
      <c r="G1" s="143"/>
      <c r="H1" s="143"/>
      <c r="I1" s="143"/>
      <c r="J1" s="145"/>
    </row>
    <row r="2" spans="1:10" s="37" customFormat="1" x14ac:dyDescent="0.2">
      <c r="A2" s="8" t="s">
        <v>780</v>
      </c>
      <c r="B2" s="7" t="s">
        <v>675</v>
      </c>
      <c r="C2" s="26" t="s">
        <v>29</v>
      </c>
      <c r="D2" s="21" t="s">
        <v>147</v>
      </c>
      <c r="E2" s="36" t="s">
        <v>73</v>
      </c>
      <c r="F2" s="7" t="s">
        <v>74</v>
      </c>
      <c r="G2" s="7" t="s">
        <v>30</v>
      </c>
      <c r="H2" s="7" t="s">
        <v>223</v>
      </c>
      <c r="I2" s="7" t="s">
        <v>75</v>
      </c>
      <c r="J2" s="13" t="s">
        <v>146</v>
      </c>
    </row>
    <row r="3" spans="1:10" x14ac:dyDescent="0.2">
      <c r="A3" s="38" t="s">
        <v>0</v>
      </c>
      <c r="B3" s="39" t="s">
        <v>650</v>
      </c>
      <c r="C3" s="40">
        <v>8858775</v>
      </c>
      <c r="D3" s="41">
        <v>6416177</v>
      </c>
      <c r="E3" s="42">
        <f t="shared" ref="E3" si="0">F3/D3</f>
        <v>0.59765527042037647</v>
      </c>
      <c r="F3" s="43">
        <v>3834662</v>
      </c>
      <c r="G3" s="43">
        <v>3779764</v>
      </c>
      <c r="H3" s="44">
        <f>G3/F3</f>
        <v>0.9856837447472554</v>
      </c>
      <c r="I3" s="43">
        <v>54898</v>
      </c>
      <c r="J3" s="45"/>
    </row>
    <row r="4" spans="1:10" x14ac:dyDescent="0.2">
      <c r="A4" s="38" t="s">
        <v>1</v>
      </c>
      <c r="B4" s="39" t="s">
        <v>651</v>
      </c>
      <c r="C4" s="40">
        <v>11467923</v>
      </c>
      <c r="D4" s="41">
        <v>8122985</v>
      </c>
      <c r="E4" s="42">
        <f>F4/D4</f>
        <v>0.88473350621723423</v>
      </c>
      <c r="F4" s="43">
        <v>7186677</v>
      </c>
      <c r="G4" s="43">
        <v>6732157</v>
      </c>
      <c r="H4" s="44">
        <f t="shared" ref="H4:H30" si="1">G4/F4</f>
        <v>0.9367551929772272</v>
      </c>
      <c r="I4" s="43">
        <v>454520</v>
      </c>
      <c r="J4" s="45"/>
    </row>
    <row r="5" spans="1:10" x14ac:dyDescent="0.2">
      <c r="A5" s="38" t="s">
        <v>2</v>
      </c>
      <c r="B5" s="39" t="s">
        <v>652</v>
      </c>
      <c r="C5" s="40">
        <v>7000039</v>
      </c>
      <c r="D5" s="41">
        <v>6419472</v>
      </c>
      <c r="E5" s="42">
        <f t="shared" ref="E5:E16" si="2">F5/D5</f>
        <v>0.3264403988365398</v>
      </c>
      <c r="F5" s="43">
        <v>2095575</v>
      </c>
      <c r="G5" s="43">
        <v>2015320</v>
      </c>
      <c r="H5" s="44">
        <f t="shared" si="1"/>
        <v>0.96170263531488975</v>
      </c>
      <c r="I5" s="43">
        <v>80238</v>
      </c>
      <c r="J5" s="45">
        <v>61029</v>
      </c>
    </row>
    <row r="6" spans="1:10" x14ac:dyDescent="0.2">
      <c r="A6" s="38" t="s">
        <v>3</v>
      </c>
      <c r="B6" s="39" t="s">
        <v>653</v>
      </c>
      <c r="C6" s="40">
        <v>4076246</v>
      </c>
      <c r="D6" s="41">
        <v>3696907</v>
      </c>
      <c r="E6" s="42">
        <f t="shared" si="2"/>
        <v>0.29850656237768491</v>
      </c>
      <c r="F6" s="43">
        <v>1103551</v>
      </c>
      <c r="G6" s="43">
        <v>1073954</v>
      </c>
      <c r="H6" s="44">
        <f t="shared" si="1"/>
        <v>0.97318021550431288</v>
      </c>
      <c r="I6" s="43">
        <v>1073954</v>
      </c>
      <c r="J6" s="45"/>
    </row>
    <row r="7" spans="1:10" x14ac:dyDescent="0.2">
      <c r="A7" s="38" t="s">
        <v>4</v>
      </c>
      <c r="B7" s="39" t="s">
        <v>654</v>
      </c>
      <c r="C7" s="40">
        <v>875898</v>
      </c>
      <c r="D7" s="41">
        <v>641181</v>
      </c>
      <c r="E7" s="42">
        <f t="shared" si="2"/>
        <v>0.44992443631361501</v>
      </c>
      <c r="F7" s="43">
        <v>288483</v>
      </c>
      <c r="G7" s="43">
        <v>280935</v>
      </c>
      <c r="H7" s="44">
        <f t="shared" si="1"/>
        <v>0.97383554663533034</v>
      </c>
      <c r="I7" s="43">
        <v>5510</v>
      </c>
      <c r="J7" s="45">
        <v>2038</v>
      </c>
    </row>
    <row r="8" spans="1:10" x14ac:dyDescent="0.2">
      <c r="A8" s="38" t="s">
        <v>5</v>
      </c>
      <c r="B8" s="39" t="s">
        <v>655</v>
      </c>
      <c r="C8" s="40">
        <v>10649800</v>
      </c>
      <c r="D8" s="41">
        <v>8316737</v>
      </c>
      <c r="E8" s="42">
        <f t="shared" si="2"/>
        <v>0.28705705134116904</v>
      </c>
      <c r="F8" s="43">
        <v>2387378</v>
      </c>
      <c r="G8" s="43">
        <v>2370765</v>
      </c>
      <c r="H8" s="44">
        <f t="shared" si="1"/>
        <v>0.99304131980775567</v>
      </c>
      <c r="I8" s="43">
        <f>F8-G8</f>
        <v>16613</v>
      </c>
      <c r="J8" s="45"/>
    </row>
    <row r="9" spans="1:10" x14ac:dyDescent="0.2">
      <c r="A9" s="38" t="s">
        <v>6</v>
      </c>
      <c r="B9" s="39" t="s">
        <v>60</v>
      </c>
      <c r="C9" s="40">
        <v>5806081</v>
      </c>
      <c r="D9" s="41">
        <v>4237578</v>
      </c>
      <c r="E9" s="42">
        <f t="shared" si="2"/>
        <v>0.66076164261755177</v>
      </c>
      <c r="F9" s="43">
        <v>2800029</v>
      </c>
      <c r="G9" s="43">
        <v>2758855</v>
      </c>
      <c r="H9" s="44">
        <f t="shared" si="1"/>
        <v>0.98529515230020837</v>
      </c>
      <c r="I9" s="43">
        <v>41174</v>
      </c>
      <c r="J9" s="45">
        <v>32516</v>
      </c>
    </row>
    <row r="10" spans="1:10" x14ac:dyDescent="0.2">
      <c r="A10" s="38" t="s">
        <v>7</v>
      </c>
      <c r="B10" s="39" t="s">
        <v>656</v>
      </c>
      <c r="C10" s="40">
        <v>1324820</v>
      </c>
      <c r="D10" s="41">
        <v>885417</v>
      </c>
      <c r="E10" s="42">
        <f t="shared" si="2"/>
        <v>0.37593472905986669</v>
      </c>
      <c r="F10" s="43">
        <v>332859</v>
      </c>
      <c r="G10" s="43">
        <v>332104</v>
      </c>
      <c r="H10" s="44">
        <f t="shared" si="1"/>
        <v>0.99773177231199994</v>
      </c>
      <c r="I10" s="43">
        <v>755</v>
      </c>
      <c r="J10" s="45"/>
    </row>
    <row r="11" spans="1:10" x14ac:dyDescent="0.2">
      <c r="A11" s="38" t="s">
        <v>8</v>
      </c>
      <c r="B11" s="39" t="s">
        <v>54</v>
      </c>
      <c r="C11" s="40">
        <v>5517919</v>
      </c>
      <c r="D11" s="41">
        <v>4504480</v>
      </c>
      <c r="E11" s="42">
        <f t="shared" si="2"/>
        <v>0.40760731538379569</v>
      </c>
      <c r="F11" s="43">
        <v>1836059</v>
      </c>
      <c r="G11" s="43">
        <v>1830045</v>
      </c>
      <c r="H11" s="44">
        <f t="shared" si="1"/>
        <v>0.99672450612970498</v>
      </c>
      <c r="I11" s="43">
        <v>6014</v>
      </c>
      <c r="J11" s="45"/>
    </row>
    <row r="12" spans="1:10" x14ac:dyDescent="0.2">
      <c r="A12" s="38" t="s">
        <v>9</v>
      </c>
      <c r="B12" s="39" t="s">
        <v>657</v>
      </c>
      <c r="C12" s="40">
        <v>67028048</v>
      </c>
      <c r="D12" s="41">
        <v>47345328</v>
      </c>
      <c r="E12" s="42">
        <f t="shared" si="2"/>
        <v>0.50122664690378738</v>
      </c>
      <c r="F12" s="43">
        <v>23730740</v>
      </c>
      <c r="G12" s="43">
        <v>22655174</v>
      </c>
      <c r="H12" s="44">
        <f t="shared" si="1"/>
        <v>0.95467625535486889</v>
      </c>
      <c r="I12" s="43">
        <v>520533</v>
      </c>
      <c r="J12" s="45">
        <v>555033</v>
      </c>
    </row>
    <row r="13" spans="1:10" x14ac:dyDescent="0.2">
      <c r="A13" s="38" t="s">
        <v>10</v>
      </c>
      <c r="B13" s="39" t="s">
        <v>658</v>
      </c>
      <c r="C13" s="40">
        <v>83019214</v>
      </c>
      <c r="D13" s="41">
        <v>61600263</v>
      </c>
      <c r="E13" s="42">
        <f t="shared" si="2"/>
        <v>0.6137594899554244</v>
      </c>
      <c r="F13" s="43">
        <v>37807746</v>
      </c>
      <c r="G13" s="43">
        <v>37396889</v>
      </c>
      <c r="H13" s="44">
        <f t="shared" si="1"/>
        <v>0.98913299406952215</v>
      </c>
      <c r="I13" s="43">
        <v>410857</v>
      </c>
      <c r="J13" s="45"/>
    </row>
    <row r="14" spans="1:10" x14ac:dyDescent="0.2">
      <c r="A14" s="38" t="s">
        <v>11</v>
      </c>
      <c r="B14" s="39" t="s">
        <v>659</v>
      </c>
      <c r="C14" s="40">
        <v>10722287</v>
      </c>
      <c r="D14" s="41">
        <v>10088325</v>
      </c>
      <c r="E14" s="42">
        <f t="shared" si="2"/>
        <v>0.58685212857436686</v>
      </c>
      <c r="F14" s="46">
        <f>G14+I14+J14</f>
        <v>5920355</v>
      </c>
      <c r="G14" s="43">
        <v>5656119</v>
      </c>
      <c r="H14" s="44">
        <f t="shared" si="1"/>
        <v>0.95536821693969365</v>
      </c>
      <c r="I14" s="43">
        <v>173781</v>
      </c>
      <c r="J14" s="45">
        <v>90455</v>
      </c>
    </row>
    <row r="15" spans="1:10" x14ac:dyDescent="0.2">
      <c r="A15" s="38" t="s">
        <v>12</v>
      </c>
      <c r="B15" s="39" t="s">
        <v>660</v>
      </c>
      <c r="C15" s="40">
        <v>9797561</v>
      </c>
      <c r="D15" s="41">
        <v>8008353</v>
      </c>
      <c r="E15" s="42">
        <f t="shared" si="2"/>
        <v>0.43558781687070985</v>
      </c>
      <c r="F15" s="43">
        <v>3488341</v>
      </c>
      <c r="G15" s="43">
        <v>3470566</v>
      </c>
      <c r="H15" s="44">
        <f t="shared" si="1"/>
        <v>0.99490445458170518</v>
      </c>
      <c r="I15" s="43">
        <v>17775</v>
      </c>
      <c r="J15" s="45"/>
    </row>
    <row r="16" spans="1:10" x14ac:dyDescent="0.2">
      <c r="A16" s="38" t="s">
        <v>13</v>
      </c>
      <c r="B16" s="39" t="s">
        <v>661</v>
      </c>
      <c r="C16" s="40">
        <v>4904226</v>
      </c>
      <c r="D16" s="41">
        <v>3526023</v>
      </c>
      <c r="E16" s="42">
        <f t="shared" si="2"/>
        <v>0.49684105860909017</v>
      </c>
      <c r="F16" s="43">
        <v>1751873</v>
      </c>
      <c r="G16" s="43">
        <v>1678003</v>
      </c>
      <c r="H16" s="44">
        <f t="shared" si="1"/>
        <v>0.95783370141557067</v>
      </c>
      <c r="I16" s="43">
        <v>73870</v>
      </c>
      <c r="J16" s="45"/>
    </row>
    <row r="17" spans="1:10" x14ac:dyDescent="0.2">
      <c r="A17" s="38" t="s">
        <v>14</v>
      </c>
      <c r="B17" s="39" t="s">
        <v>662</v>
      </c>
      <c r="C17" s="40">
        <v>60359546</v>
      </c>
      <c r="D17" s="41">
        <v>50974994</v>
      </c>
      <c r="E17" s="42">
        <f t="shared" ref="E17:E30" si="3">F17/D17</f>
        <v>0.54498986306893926</v>
      </c>
      <c r="F17" s="43">
        <v>27780855</v>
      </c>
      <c r="G17" s="43">
        <f>F17-I17</f>
        <v>26783732</v>
      </c>
      <c r="H17" s="44">
        <f t="shared" si="1"/>
        <v>0.96410754816581423</v>
      </c>
      <c r="I17" s="43">
        <v>997123</v>
      </c>
      <c r="J17" s="45">
        <v>411578</v>
      </c>
    </row>
    <row r="18" spans="1:10" x14ac:dyDescent="0.2">
      <c r="A18" s="38" t="s">
        <v>15</v>
      </c>
      <c r="B18" s="39" t="s">
        <v>663</v>
      </c>
      <c r="C18" s="40">
        <v>1919968</v>
      </c>
      <c r="D18" s="41">
        <v>1414712</v>
      </c>
      <c r="E18" s="42">
        <f t="shared" si="3"/>
        <v>0.33532620066840457</v>
      </c>
      <c r="F18" s="43">
        <v>474390</v>
      </c>
      <c r="G18" s="43">
        <v>470460</v>
      </c>
      <c r="H18" s="44">
        <f t="shared" si="1"/>
        <v>0.99171567697464114</v>
      </c>
      <c r="I18" s="43">
        <f>F18-G18</f>
        <v>3930</v>
      </c>
      <c r="J18" s="45"/>
    </row>
    <row r="19" spans="1:10" x14ac:dyDescent="0.2">
      <c r="A19" s="38" t="s">
        <v>16</v>
      </c>
      <c r="B19" s="39" t="s">
        <v>664</v>
      </c>
      <c r="C19" s="40">
        <v>2794184</v>
      </c>
      <c r="D19" s="41">
        <v>2486915</v>
      </c>
      <c r="E19" s="42">
        <f t="shared" si="3"/>
        <v>0.50663331879054974</v>
      </c>
      <c r="F19" s="43">
        <v>1259954</v>
      </c>
      <c r="G19" s="43"/>
      <c r="H19" s="44"/>
      <c r="I19" s="43"/>
      <c r="J19" s="45"/>
    </row>
    <row r="20" spans="1:10" x14ac:dyDescent="0.2">
      <c r="A20" s="38" t="s">
        <v>17</v>
      </c>
      <c r="B20" s="39" t="s">
        <v>665</v>
      </c>
      <c r="C20" s="40">
        <v>613894</v>
      </c>
      <c r="D20" s="41">
        <f>285435+53608</f>
        <v>339043</v>
      </c>
      <c r="E20" s="42">
        <f t="shared" si="3"/>
        <v>0.86191721993965364</v>
      </c>
      <c r="F20" s="43">
        <f>240044+52183</f>
        <v>292227</v>
      </c>
      <c r="G20" s="43">
        <v>217806</v>
      </c>
      <c r="H20" s="44">
        <f t="shared" si="1"/>
        <v>0.74533154020675707</v>
      </c>
      <c r="I20" s="43">
        <v>11006</v>
      </c>
      <c r="J20" s="45">
        <v>11232</v>
      </c>
    </row>
    <row r="21" spans="1:10" x14ac:dyDescent="0.2">
      <c r="A21" s="38" t="s">
        <v>18</v>
      </c>
      <c r="B21" s="39" t="s">
        <v>666</v>
      </c>
      <c r="C21" s="40">
        <v>493559</v>
      </c>
      <c r="D21" s="41">
        <v>371643</v>
      </c>
      <c r="E21" s="42">
        <f t="shared" si="3"/>
        <v>0.72656285736580539</v>
      </c>
      <c r="F21" s="43">
        <v>270022</v>
      </c>
      <c r="G21" s="43">
        <v>260212</v>
      </c>
      <c r="H21" s="44">
        <f t="shared" si="1"/>
        <v>0.96366962691928804</v>
      </c>
      <c r="I21" s="43">
        <v>9810</v>
      </c>
      <c r="J21" s="45"/>
    </row>
    <row r="22" spans="1:10" x14ac:dyDescent="0.2">
      <c r="A22" s="38" t="s">
        <v>19</v>
      </c>
      <c r="B22" s="39" t="s">
        <v>245</v>
      </c>
      <c r="C22" s="40">
        <v>17282163</v>
      </c>
      <c r="D22" s="41">
        <v>13164688</v>
      </c>
      <c r="E22" s="42">
        <f t="shared" si="3"/>
        <v>0.41928650340972762</v>
      </c>
      <c r="F22" s="43">
        <v>5519776</v>
      </c>
      <c r="G22" s="43">
        <v>5497813</v>
      </c>
      <c r="H22" s="44">
        <f t="shared" si="1"/>
        <v>0.99602103418689458</v>
      </c>
      <c r="I22" s="43">
        <v>11696</v>
      </c>
      <c r="J22" s="45">
        <v>10267</v>
      </c>
    </row>
    <row r="23" spans="1:10" x14ac:dyDescent="0.2">
      <c r="A23" s="38" t="s">
        <v>20</v>
      </c>
      <c r="B23" s="39" t="s">
        <v>667</v>
      </c>
      <c r="C23" s="40">
        <v>37972812</v>
      </c>
      <c r="D23" s="41">
        <v>30118852</v>
      </c>
      <c r="E23" s="42">
        <f t="shared" si="3"/>
        <v>0.45688906071187574</v>
      </c>
      <c r="F23" s="43">
        <v>13760974</v>
      </c>
      <c r="G23" s="43">
        <v>13647311</v>
      </c>
      <c r="H23" s="44">
        <f t="shared" si="1"/>
        <v>0.99174019222767229</v>
      </c>
      <c r="I23" s="43">
        <f>F23-G23</f>
        <v>113663</v>
      </c>
      <c r="J23" s="45"/>
    </row>
    <row r="24" spans="1:10" x14ac:dyDescent="0.2">
      <c r="A24" s="38" t="s">
        <v>21</v>
      </c>
      <c r="B24" s="39" t="s">
        <v>668</v>
      </c>
      <c r="C24" s="40">
        <v>10276617</v>
      </c>
      <c r="D24" s="41">
        <v>10757192</v>
      </c>
      <c r="E24" s="42">
        <f t="shared" si="3"/>
        <v>0.30748210127698755</v>
      </c>
      <c r="F24" s="43">
        <v>3307644</v>
      </c>
      <c r="G24" s="43">
        <f>F24-I24-J24</f>
        <v>3078901</v>
      </c>
      <c r="H24" s="44">
        <f t="shared" si="1"/>
        <v>0.93084412953751972</v>
      </c>
      <c r="I24" s="43">
        <v>88099</v>
      </c>
      <c r="J24" s="45">
        <v>140644</v>
      </c>
    </row>
    <row r="25" spans="1:10" x14ac:dyDescent="0.2">
      <c r="A25" s="38" t="s">
        <v>22</v>
      </c>
      <c r="B25" s="39" t="s">
        <v>669</v>
      </c>
      <c r="C25" s="40">
        <v>19401658</v>
      </c>
      <c r="D25" s="41">
        <v>18267256</v>
      </c>
      <c r="E25" s="42">
        <f t="shared" si="3"/>
        <v>0.51198012443686125</v>
      </c>
      <c r="F25" s="43">
        <v>9352472</v>
      </c>
      <c r="G25" s="43">
        <v>8734038</v>
      </c>
      <c r="H25" s="44">
        <f t="shared" si="1"/>
        <v>0.9338748087136749</v>
      </c>
      <c r="I25" s="46">
        <f>F25-G25</f>
        <v>618434</v>
      </c>
      <c r="J25" s="45"/>
    </row>
    <row r="26" spans="1:10" x14ac:dyDescent="0.2">
      <c r="A26" s="38" t="s">
        <v>23</v>
      </c>
      <c r="B26" s="39" t="s">
        <v>670</v>
      </c>
      <c r="C26" s="40">
        <v>5450421</v>
      </c>
      <c r="D26" s="41">
        <v>4429801</v>
      </c>
      <c r="E26" s="42">
        <f t="shared" si="3"/>
        <v>0.22741382739314928</v>
      </c>
      <c r="F26" s="43">
        <v>1007398</v>
      </c>
      <c r="G26" s="43">
        <v>985680</v>
      </c>
      <c r="H26" s="44">
        <f t="shared" si="1"/>
        <v>0.97844148985803026</v>
      </c>
      <c r="I26" s="43">
        <f>F26-G26</f>
        <v>21718</v>
      </c>
      <c r="J26" s="45"/>
    </row>
    <row r="27" spans="1:10" x14ac:dyDescent="0.2">
      <c r="A27" s="38" t="s">
        <v>24</v>
      </c>
      <c r="B27" s="39" t="s">
        <v>671</v>
      </c>
      <c r="C27" s="40">
        <v>2080908</v>
      </c>
      <c r="D27" s="41">
        <v>1703248</v>
      </c>
      <c r="E27" s="42">
        <f t="shared" si="3"/>
        <v>0.28912818332973239</v>
      </c>
      <c r="F27" s="43">
        <v>492457</v>
      </c>
      <c r="G27" s="43">
        <v>482075</v>
      </c>
      <c r="H27" s="44">
        <f t="shared" si="1"/>
        <v>0.97891795628856937</v>
      </c>
      <c r="I27" s="43">
        <v>10382</v>
      </c>
      <c r="J27" s="45"/>
    </row>
    <row r="28" spans="1:10" x14ac:dyDescent="0.2">
      <c r="A28" s="38" t="s">
        <v>25</v>
      </c>
      <c r="B28" s="39" t="s">
        <v>672</v>
      </c>
      <c r="C28" s="40">
        <v>46934632</v>
      </c>
      <c r="D28" s="41">
        <v>35153255</v>
      </c>
      <c r="E28" s="42">
        <f t="shared" si="3"/>
        <v>0.64301009963373235</v>
      </c>
      <c r="F28" s="43">
        <v>22603898</v>
      </c>
      <c r="G28" s="43">
        <f>F28-I28-J28</f>
        <v>22193278</v>
      </c>
      <c r="H28" s="44">
        <f t="shared" si="1"/>
        <v>0.98183410666602722</v>
      </c>
      <c r="I28" s="43">
        <v>193849</v>
      </c>
      <c r="J28" s="45">
        <v>216771</v>
      </c>
    </row>
    <row r="29" spans="1:10" x14ac:dyDescent="0.2">
      <c r="A29" s="38" t="s">
        <v>26</v>
      </c>
      <c r="B29" s="39" t="s">
        <v>673</v>
      </c>
      <c r="C29" s="40">
        <v>10230185</v>
      </c>
      <c r="D29" s="41">
        <v>7576917</v>
      </c>
      <c r="E29" s="42">
        <f t="shared" si="3"/>
        <v>0.55271134684463352</v>
      </c>
      <c r="F29" s="43">
        <v>4187848</v>
      </c>
      <c r="G29" s="43">
        <v>4151470</v>
      </c>
      <c r="H29" s="44">
        <f t="shared" si="1"/>
        <v>0.9913134383100819</v>
      </c>
      <c r="I29" s="43">
        <v>5666</v>
      </c>
      <c r="J29" s="45">
        <v>30712</v>
      </c>
    </row>
    <row r="30" spans="1:10" x14ac:dyDescent="0.2">
      <c r="A30" s="47" t="s">
        <v>27</v>
      </c>
      <c r="B30" s="48" t="s">
        <v>674</v>
      </c>
      <c r="C30" s="49">
        <v>67545757</v>
      </c>
      <c r="D30" s="50">
        <v>46534897</v>
      </c>
      <c r="E30" s="51">
        <f t="shared" si="3"/>
        <v>0.37184524121757484</v>
      </c>
      <c r="F30" s="52">
        <v>17303780</v>
      </c>
      <c r="G30" s="52">
        <v>17201396</v>
      </c>
      <c r="H30" s="53">
        <f t="shared" si="1"/>
        <v>0.99408314252723973</v>
      </c>
      <c r="I30" s="52">
        <f>F30-G30</f>
        <v>102384</v>
      </c>
      <c r="J30" s="54"/>
    </row>
    <row r="31" spans="1:10" x14ac:dyDescent="0.2">
      <c r="A31" s="38" t="s">
        <v>489</v>
      </c>
      <c r="B31" s="39"/>
      <c r="C31" s="55">
        <f>SUM(C3:C30)</f>
        <v>514405141</v>
      </c>
      <c r="D31" s="56">
        <f t="shared" ref="D31:I31" si="4">SUM(D3:D30)</f>
        <v>397102639</v>
      </c>
      <c r="E31" s="57">
        <f>AVERAGE(E3:E30)</f>
        <v>0.48850228577031574</v>
      </c>
      <c r="F31" s="46">
        <f t="shared" si="4"/>
        <v>202178023</v>
      </c>
      <c r="G31" s="46">
        <f t="shared" si="4"/>
        <v>195734822</v>
      </c>
      <c r="H31" s="57">
        <f>AVERAGE(H3:H30)</f>
        <v>0.96658371846934299</v>
      </c>
      <c r="I31" s="46">
        <f t="shared" si="4"/>
        <v>5118252</v>
      </c>
      <c r="J31" s="45"/>
    </row>
    <row r="32" spans="1:10" x14ac:dyDescent="0.2">
      <c r="A32" s="47" t="s">
        <v>779</v>
      </c>
      <c r="B32" s="48"/>
      <c r="C32" s="58">
        <f>SUM(C3:C29)</f>
        <v>446859384</v>
      </c>
      <c r="D32" s="59">
        <f t="shared" ref="D32:I32" si="5">SUM(D3:D29)</f>
        <v>350567742</v>
      </c>
      <c r="E32" s="60">
        <f>AVERAGE(E3:E29)</f>
        <v>0.49282291705004688</v>
      </c>
      <c r="F32" s="61">
        <f t="shared" si="5"/>
        <v>184874243</v>
      </c>
      <c r="G32" s="61">
        <f t="shared" si="5"/>
        <v>178533426</v>
      </c>
      <c r="H32" s="60">
        <f>AVERAGE(H3:H29)</f>
        <v>0.96552604831326994</v>
      </c>
      <c r="I32" s="61">
        <f t="shared" si="5"/>
        <v>5015868</v>
      </c>
      <c r="J32" s="54"/>
    </row>
  </sheetData>
  <mergeCells count="2">
    <mergeCell ref="A1:C1"/>
    <mergeCell ref="D1:J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8399-B3FA-5345-A6F4-5070DD0C995E}">
  <dimension ref="A1:B76"/>
  <sheetViews>
    <sheetView topLeftCell="A30" workbookViewId="0">
      <selection activeCell="C61" sqref="C61"/>
    </sheetView>
  </sheetViews>
  <sheetFormatPr baseColWidth="10" defaultRowHeight="16" x14ac:dyDescent="0.2"/>
  <cols>
    <col min="1" max="1" width="22.83203125" customWidth="1"/>
    <col min="2" max="2" width="156.5" bestFit="1" customWidth="1"/>
  </cols>
  <sheetData>
    <row r="1" spans="1:2" x14ac:dyDescent="0.2">
      <c r="A1" s="151" t="s">
        <v>722</v>
      </c>
      <c r="B1" s="151"/>
    </row>
    <row r="2" spans="1:2" x14ac:dyDescent="0.2">
      <c r="A2" s="1" t="s">
        <v>0</v>
      </c>
      <c r="B2" s="19" t="s">
        <v>736</v>
      </c>
    </row>
    <row r="3" spans="1:2" x14ac:dyDescent="0.2">
      <c r="A3" s="1" t="s">
        <v>1</v>
      </c>
      <c r="B3" s="19" t="s">
        <v>737</v>
      </c>
    </row>
    <row r="4" spans="1:2" x14ac:dyDescent="0.2">
      <c r="A4" s="1" t="s">
        <v>2</v>
      </c>
      <c r="B4" s="19" t="s">
        <v>738</v>
      </c>
    </row>
    <row r="5" spans="1:2" x14ac:dyDescent="0.2">
      <c r="A5" s="1" t="s">
        <v>3</v>
      </c>
      <c r="B5" s="19" t="s">
        <v>746</v>
      </c>
    </row>
    <row r="6" spans="1:2" x14ac:dyDescent="0.2">
      <c r="A6" s="1" t="s">
        <v>4</v>
      </c>
      <c r="B6" s="19" t="s">
        <v>739</v>
      </c>
    </row>
    <row r="7" spans="1:2" x14ac:dyDescent="0.2">
      <c r="A7" s="1" t="s">
        <v>5</v>
      </c>
      <c r="B7" s="19" t="s">
        <v>740</v>
      </c>
    </row>
    <row r="8" spans="1:2" x14ac:dyDescent="0.2">
      <c r="A8" s="1" t="s">
        <v>6</v>
      </c>
      <c r="B8" s="19" t="s">
        <v>742</v>
      </c>
    </row>
    <row r="9" spans="1:2" x14ac:dyDescent="0.2">
      <c r="A9" s="1" t="s">
        <v>7</v>
      </c>
      <c r="B9" s="19" t="s">
        <v>743</v>
      </c>
    </row>
    <row r="10" spans="1:2" x14ac:dyDescent="0.2">
      <c r="A10" s="1" t="s">
        <v>8</v>
      </c>
      <c r="B10" s="19" t="s">
        <v>763</v>
      </c>
    </row>
    <row r="11" spans="1:2" x14ac:dyDescent="0.2">
      <c r="A11" s="1" t="s">
        <v>9</v>
      </c>
      <c r="B11" s="19" t="s">
        <v>745</v>
      </c>
    </row>
    <row r="12" spans="1:2" x14ac:dyDescent="0.2">
      <c r="A12" s="1" t="s">
        <v>10</v>
      </c>
      <c r="B12" s="19" t="s">
        <v>741</v>
      </c>
    </row>
    <row r="13" spans="1:2" x14ac:dyDescent="0.2">
      <c r="A13" s="1" t="s">
        <v>11</v>
      </c>
      <c r="B13" s="19" t="s">
        <v>747</v>
      </c>
    </row>
    <row r="14" spans="1:2" x14ac:dyDescent="0.2">
      <c r="A14" s="1" t="s">
        <v>12</v>
      </c>
      <c r="B14" s="19" t="s">
        <v>748</v>
      </c>
    </row>
    <row r="15" spans="1:2" x14ac:dyDescent="0.2">
      <c r="A15" s="1" t="s">
        <v>13</v>
      </c>
      <c r="B15" s="19" t="s">
        <v>762</v>
      </c>
    </row>
    <row r="16" spans="1:2" x14ac:dyDescent="0.2">
      <c r="A16" s="1" t="s">
        <v>14</v>
      </c>
      <c r="B16" s="19" t="s">
        <v>749</v>
      </c>
    </row>
    <row r="17" spans="1:2" x14ac:dyDescent="0.2">
      <c r="A17" s="1" t="s">
        <v>15</v>
      </c>
      <c r="B17" s="19" t="s">
        <v>752</v>
      </c>
    </row>
    <row r="18" spans="1:2" x14ac:dyDescent="0.2">
      <c r="A18" s="1" t="s">
        <v>16</v>
      </c>
      <c r="B18" s="19" t="s">
        <v>750</v>
      </c>
    </row>
    <row r="19" spans="1:2" x14ac:dyDescent="0.2">
      <c r="A19" s="1" t="s">
        <v>17</v>
      </c>
      <c r="B19" s="19" t="s">
        <v>751</v>
      </c>
    </row>
    <row r="20" spans="1:2" x14ac:dyDescent="0.2">
      <c r="A20" s="1" t="s">
        <v>18</v>
      </c>
      <c r="B20" s="19" t="s">
        <v>753</v>
      </c>
    </row>
    <row r="21" spans="1:2" x14ac:dyDescent="0.2">
      <c r="A21" s="1" t="s">
        <v>19</v>
      </c>
      <c r="B21" s="19" t="s">
        <v>754</v>
      </c>
    </row>
    <row r="22" spans="1:2" x14ac:dyDescent="0.2">
      <c r="A22" s="1" t="s">
        <v>20</v>
      </c>
      <c r="B22" s="19" t="s">
        <v>755</v>
      </c>
    </row>
    <row r="23" spans="1:2" x14ac:dyDescent="0.2">
      <c r="A23" s="1" t="s">
        <v>21</v>
      </c>
      <c r="B23" s="19" t="s">
        <v>756</v>
      </c>
    </row>
    <row r="24" spans="1:2" x14ac:dyDescent="0.2">
      <c r="A24" s="1" t="s">
        <v>22</v>
      </c>
      <c r="B24" s="19" t="s">
        <v>759</v>
      </c>
    </row>
    <row r="25" spans="1:2" x14ac:dyDescent="0.2">
      <c r="A25" s="1" t="s">
        <v>23</v>
      </c>
      <c r="B25" s="19" t="s">
        <v>761</v>
      </c>
    </row>
    <row r="26" spans="1:2" x14ac:dyDescent="0.2">
      <c r="A26" s="1" t="s">
        <v>24</v>
      </c>
      <c r="B26" s="19" t="s">
        <v>758</v>
      </c>
    </row>
    <row r="27" spans="1:2" x14ac:dyDescent="0.2">
      <c r="A27" s="1" t="s">
        <v>25</v>
      </c>
      <c r="B27" s="19" t="s">
        <v>744</v>
      </c>
    </row>
    <row r="28" spans="1:2" x14ac:dyDescent="0.2">
      <c r="A28" s="1" t="s">
        <v>26</v>
      </c>
      <c r="B28" s="19" t="s">
        <v>757</v>
      </c>
    </row>
    <row r="29" spans="1:2" x14ac:dyDescent="0.2">
      <c r="A29" s="1" t="s">
        <v>27</v>
      </c>
      <c r="B29" s="19" t="s">
        <v>760</v>
      </c>
    </row>
    <row r="31" spans="1:2" x14ac:dyDescent="0.2">
      <c r="A31" s="151" t="s">
        <v>790</v>
      </c>
      <c r="B31" s="151"/>
    </row>
    <row r="32" spans="1:2" x14ac:dyDescent="0.2">
      <c r="A32" s="17" t="s">
        <v>66</v>
      </c>
      <c r="B32" s="19" t="s">
        <v>732</v>
      </c>
    </row>
    <row r="33" spans="1:2" x14ac:dyDescent="0.2">
      <c r="A33" s="17" t="s">
        <v>676</v>
      </c>
      <c r="B33" s="19" t="s">
        <v>733</v>
      </c>
    </row>
    <row r="34" spans="1:2" x14ac:dyDescent="0.2">
      <c r="A34" s="17" t="s">
        <v>43</v>
      </c>
      <c r="B34" s="19" t="s">
        <v>734</v>
      </c>
    </row>
    <row r="35" spans="1:2" x14ac:dyDescent="0.2">
      <c r="A35" s="17" t="s">
        <v>566</v>
      </c>
      <c r="B35" s="19" t="s">
        <v>723</v>
      </c>
    </row>
    <row r="36" spans="1:2" x14ac:dyDescent="0.2">
      <c r="A36" s="17" t="s">
        <v>62</v>
      </c>
      <c r="B36" s="19" t="s">
        <v>724</v>
      </c>
    </row>
    <row r="37" spans="1:2" x14ac:dyDescent="0.2">
      <c r="A37" s="17" t="s">
        <v>81</v>
      </c>
      <c r="B37" s="19" t="s">
        <v>725</v>
      </c>
    </row>
    <row r="38" spans="1:2" x14ac:dyDescent="0.2">
      <c r="A38" s="17" t="s">
        <v>35</v>
      </c>
      <c r="B38" s="19" t="s">
        <v>726</v>
      </c>
    </row>
    <row r="39" spans="1:2" x14ac:dyDescent="0.2">
      <c r="A39" s="17" t="s">
        <v>38</v>
      </c>
      <c r="B39" s="19" t="s">
        <v>727</v>
      </c>
    </row>
    <row r="40" spans="1:2" x14ac:dyDescent="0.2">
      <c r="A40" s="17" t="s">
        <v>82</v>
      </c>
      <c r="B40" s="19" t="s">
        <v>728</v>
      </c>
    </row>
    <row r="41" spans="1:2" x14ac:dyDescent="0.2">
      <c r="A41" s="17" t="s">
        <v>80</v>
      </c>
      <c r="B41" s="19" t="s">
        <v>729</v>
      </c>
    </row>
    <row r="42" spans="1:2" x14ac:dyDescent="0.2">
      <c r="A42" s="18" t="s">
        <v>677</v>
      </c>
      <c r="B42" t="s">
        <v>735</v>
      </c>
    </row>
    <row r="43" spans="1:2" x14ac:dyDescent="0.2">
      <c r="A43" s="18" t="s">
        <v>64</v>
      </c>
      <c r="B43" s="19" t="s">
        <v>730</v>
      </c>
    </row>
    <row r="44" spans="1:2" x14ac:dyDescent="0.2">
      <c r="A44" s="18" t="s">
        <v>678</v>
      </c>
      <c r="B44" s="19" t="s">
        <v>785</v>
      </c>
    </row>
    <row r="45" spans="1:2" x14ac:dyDescent="0.2">
      <c r="A45" s="18" t="s">
        <v>679</v>
      </c>
      <c r="B45" t="s">
        <v>735</v>
      </c>
    </row>
    <row r="46" spans="1:2" x14ac:dyDescent="0.2">
      <c r="A46" s="18" t="s">
        <v>680</v>
      </c>
      <c r="B46" s="19" t="s">
        <v>731</v>
      </c>
    </row>
    <row r="48" spans="1:2" x14ac:dyDescent="0.2">
      <c r="A48" s="151" t="s">
        <v>788</v>
      </c>
      <c r="B48" s="151"/>
    </row>
    <row r="49" spans="1:2" x14ac:dyDescent="0.2">
      <c r="A49" s="17" t="s">
        <v>66</v>
      </c>
      <c r="B49" s="19" t="s">
        <v>787</v>
      </c>
    </row>
    <row r="50" spans="1:2" x14ac:dyDescent="0.2">
      <c r="A50" s="17" t="s">
        <v>676</v>
      </c>
      <c r="B50" s="19" t="s">
        <v>792</v>
      </c>
    </row>
    <row r="51" spans="1:2" x14ac:dyDescent="0.2">
      <c r="A51" s="17" t="s">
        <v>43</v>
      </c>
      <c r="B51" s="19" t="s">
        <v>786</v>
      </c>
    </row>
    <row r="52" spans="1:2" x14ac:dyDescent="0.2">
      <c r="A52" s="17" t="s">
        <v>566</v>
      </c>
      <c r="B52" s="19" t="s">
        <v>794</v>
      </c>
    </row>
    <row r="53" spans="1:2" x14ac:dyDescent="0.2">
      <c r="A53" s="17" t="s">
        <v>62</v>
      </c>
      <c r="B53" s="19" t="s">
        <v>795</v>
      </c>
    </row>
    <row r="54" spans="1:2" x14ac:dyDescent="0.2">
      <c r="A54" s="17" t="s">
        <v>81</v>
      </c>
      <c r="B54" s="19" t="s">
        <v>796</v>
      </c>
    </row>
    <row r="55" spans="1:2" x14ac:dyDescent="0.2">
      <c r="A55" s="17" t="s">
        <v>35</v>
      </c>
      <c r="B55" s="19" t="s">
        <v>797</v>
      </c>
    </row>
    <row r="56" spans="1:2" x14ac:dyDescent="0.2">
      <c r="A56" s="17" t="s">
        <v>38</v>
      </c>
      <c r="B56" s="19" t="s">
        <v>798</v>
      </c>
    </row>
    <row r="57" spans="1:2" x14ac:dyDescent="0.2">
      <c r="A57" s="17" t="s">
        <v>82</v>
      </c>
      <c r="B57" s="19" t="s">
        <v>799</v>
      </c>
    </row>
    <row r="58" spans="1:2" x14ac:dyDescent="0.2">
      <c r="A58" s="17" t="s">
        <v>80</v>
      </c>
      <c r="B58" s="19" t="s">
        <v>800</v>
      </c>
    </row>
    <row r="59" spans="1:2" x14ac:dyDescent="0.2">
      <c r="A59" s="17" t="s">
        <v>677</v>
      </c>
      <c r="B59" s="27" t="s">
        <v>801</v>
      </c>
    </row>
    <row r="60" spans="1:2" x14ac:dyDescent="0.2">
      <c r="A60" s="17" t="s">
        <v>64</v>
      </c>
      <c r="B60" s="27" t="s">
        <v>801</v>
      </c>
    </row>
    <row r="62" spans="1:2" x14ac:dyDescent="0.2">
      <c r="A62" s="151" t="s">
        <v>789</v>
      </c>
      <c r="B62" s="151"/>
    </row>
    <row r="63" spans="1:2" x14ac:dyDescent="0.2">
      <c r="A63" s="17" t="s">
        <v>66</v>
      </c>
      <c r="B63" s="19" t="s">
        <v>765</v>
      </c>
    </row>
    <row r="64" spans="1:2" x14ac:dyDescent="0.2">
      <c r="A64" s="17" t="s">
        <v>676</v>
      </c>
      <c r="B64" s="22" t="s">
        <v>773</v>
      </c>
    </row>
    <row r="65" spans="1:2" x14ac:dyDescent="0.2">
      <c r="A65" s="17" t="s">
        <v>43</v>
      </c>
      <c r="B65" s="19" t="s">
        <v>772</v>
      </c>
    </row>
    <row r="66" spans="1:2" x14ac:dyDescent="0.2">
      <c r="A66" s="17" t="s">
        <v>566</v>
      </c>
      <c r="B66" s="19" t="s">
        <v>768</v>
      </c>
    </row>
    <row r="67" spans="1:2" x14ac:dyDescent="0.2">
      <c r="A67" s="17" t="s">
        <v>62</v>
      </c>
      <c r="B67" s="19" t="s">
        <v>769</v>
      </c>
    </row>
    <row r="68" spans="1:2" x14ac:dyDescent="0.2">
      <c r="A68" s="17" t="s">
        <v>81</v>
      </c>
      <c r="B68" s="19" t="s">
        <v>770</v>
      </c>
    </row>
    <row r="69" spans="1:2" x14ac:dyDescent="0.2">
      <c r="A69" s="17" t="s">
        <v>35</v>
      </c>
      <c r="B69" s="19" t="s">
        <v>766</v>
      </c>
    </row>
    <row r="70" spans="1:2" x14ac:dyDescent="0.2">
      <c r="A70" s="17" t="s">
        <v>38</v>
      </c>
      <c r="B70" s="19" t="s">
        <v>774</v>
      </c>
    </row>
    <row r="71" spans="1:2" x14ac:dyDescent="0.2">
      <c r="A71" s="17" t="s">
        <v>82</v>
      </c>
      <c r="B71" s="19" t="s">
        <v>771</v>
      </c>
    </row>
    <row r="72" spans="1:2" x14ac:dyDescent="0.2">
      <c r="A72" s="17" t="s">
        <v>80</v>
      </c>
      <c r="B72" s="19" t="s">
        <v>767</v>
      </c>
    </row>
    <row r="74" spans="1:2" x14ac:dyDescent="0.2">
      <c r="A74" s="151" t="s">
        <v>777</v>
      </c>
      <c r="B74" s="151"/>
    </row>
    <row r="75" spans="1:2" x14ac:dyDescent="0.2">
      <c r="A75" s="23" t="s">
        <v>775</v>
      </c>
      <c r="B75" s="19" t="s">
        <v>776</v>
      </c>
    </row>
    <row r="76" spans="1:2" x14ac:dyDescent="0.2">
      <c r="A76" s="23" t="s">
        <v>782</v>
      </c>
      <c r="B76" s="19" t="s">
        <v>784</v>
      </c>
    </row>
  </sheetData>
  <mergeCells count="5">
    <mergeCell ref="A1:B1"/>
    <mergeCell ref="A31:B31"/>
    <mergeCell ref="A48:B48"/>
    <mergeCell ref="A62:B62"/>
    <mergeCell ref="A74:B74"/>
  </mergeCells>
  <hyperlinks>
    <hyperlink ref="B32" r:id="rId1" xr:uid="{9593CB11-076E-2643-9605-B38AB0F43C0C}"/>
    <hyperlink ref="B33" r:id="rId2" xr:uid="{010E9A44-3DC3-184C-BDAB-C8734AC16BBE}"/>
    <hyperlink ref="B34" r:id="rId3" xr:uid="{E3A415B6-E827-3E4B-A451-413623ECB607}"/>
    <hyperlink ref="B35" r:id="rId4" xr:uid="{DB03DE91-82AD-D14D-B87F-BC4828703E12}"/>
    <hyperlink ref="B36" r:id="rId5" xr:uid="{10535A98-6321-F745-BFAD-C4467C02B9E6}"/>
    <hyperlink ref="B37" r:id="rId6" xr:uid="{6EB23F58-50BE-AC47-8764-5C6C1C28A499}"/>
    <hyperlink ref="B38" r:id="rId7" xr:uid="{FFCCCC6D-C896-3949-B4E8-8448376E33E7}"/>
    <hyperlink ref="B39" r:id="rId8" xr:uid="{01C174D7-6ECA-4443-919E-18214E19C062}"/>
    <hyperlink ref="B40" r:id="rId9" xr:uid="{36611FB6-24CC-3A48-907A-E440E783D92F}"/>
    <hyperlink ref="B41" r:id="rId10" xr:uid="{DFF0E8F7-2547-4E41-B072-E6108B90CA32}"/>
    <hyperlink ref="B43" r:id="rId11" xr:uid="{2F1CACD2-1DC9-A249-9CB8-90C086BFEABB}"/>
    <hyperlink ref="B46" r:id="rId12" xr:uid="{77A153F8-C5EB-A440-A51A-058A214D6CF2}"/>
    <hyperlink ref="B2" r:id="rId13" location="endgErgebnis" xr:uid="{20ECA746-217C-2D49-834F-4392501F10BB}"/>
    <hyperlink ref="B3" r:id="rId14" xr:uid="{E5690C54-5C4C-3240-9785-B4547F0088B5}"/>
    <hyperlink ref="B4" r:id="rId15" xr:uid="{8C6B569D-1E9C-6545-B03E-B95B085A7E83}"/>
    <hyperlink ref="B6" r:id="rId16" xr:uid="{EDEC3585-509C-6F44-A368-7BD0755B9BB3}"/>
    <hyperlink ref="B7" r:id="rId17" xr:uid="{6E878A4F-F207-BA40-B9F1-697768DBBC11}"/>
    <hyperlink ref="B12" r:id="rId18" xr:uid="{EDCB1292-E3C4-F440-BCE8-23B96D54C0CA}"/>
    <hyperlink ref="B8" r:id="rId19" xr:uid="{1026D34D-771E-0244-B7CE-262D37B356C2}"/>
    <hyperlink ref="B9" r:id="rId20" xr:uid="{FF407592-9F63-3649-814D-288DB9B70C9C}"/>
    <hyperlink ref="B27" r:id="rId21" location="/es/eu/resultados/total" xr:uid="{6903E631-C25E-EC43-9E29-4E02175C2757}"/>
    <hyperlink ref="B11" r:id="rId22" xr:uid="{CD6022DB-994F-9741-B303-057DDC831402}"/>
    <hyperlink ref="B5" r:id="rId23" xr:uid="{0DF5F523-D030-0345-802D-D16F5E4ACB98}"/>
    <hyperlink ref="B13" r:id="rId24" xr:uid="{2634D3E0-AC2F-7848-98F1-1D90A97B0D50}"/>
    <hyperlink ref="B14" r:id="rId25" xr:uid="{EE00492D-F02B-204B-B481-9273F0F0339F}"/>
    <hyperlink ref="B16" r:id="rId26" xr:uid="{BBACDE51-BE9D-4048-9AC6-5EDC888707D0}"/>
    <hyperlink ref="B18" r:id="rId27" xr:uid="{5B48CCB6-45AC-824F-A3CD-83D7737D339D}"/>
    <hyperlink ref="B19" r:id="rId28" xr:uid="{4B4C0F24-CA04-B54A-AA59-DD599773E723}"/>
    <hyperlink ref="B17" r:id="rId29" xr:uid="{67BC89D4-433A-F64A-B78C-663B322EA85A}"/>
    <hyperlink ref="B20" r:id="rId30" xr:uid="{889725AC-5A46-194B-AEAD-857DD437132A}"/>
    <hyperlink ref="B21" r:id="rId31" xr:uid="{28C70D8C-9A98-674C-A94F-EDFE20CF2931}"/>
    <hyperlink ref="B22" r:id="rId32" xr:uid="{2C4E87DA-29D1-C24F-9D49-C3622EAE77CD}"/>
    <hyperlink ref="B23" r:id="rId33" xr:uid="{D4663BF0-C25A-CD48-A2AE-3BDEE357F2CD}"/>
    <hyperlink ref="B28" r:id="rId34" xr:uid="{E8F77820-F8D8-FA4D-9D58-31AD2F33D3A1}"/>
    <hyperlink ref="B26" r:id="rId35" location="/rezultati" xr:uid="{F3108161-D452-8042-8C1B-9691CA84AD66}"/>
    <hyperlink ref="B24" r:id="rId36" xr:uid="{2C84F7C8-11E8-634D-9865-853411C0AF3C}"/>
    <hyperlink ref="B29" r:id="rId37" xr:uid="{82B0A6BB-6BEB-7A45-AE47-9F5876ECBEE1}"/>
    <hyperlink ref="B25" r:id="rId38" xr:uid="{0154666F-2CDE-B348-94A2-93A1F1990154}"/>
    <hyperlink ref="B15" r:id="rId39" xr:uid="{8443F209-60F1-6B4A-9C0E-2E48BBFC3F6F}"/>
    <hyperlink ref="B10" r:id="rId40" xr:uid="{8D60A58B-A583-5C4A-9DF1-09A5D3B21A52}"/>
    <hyperlink ref="B63" r:id="rId41" xr:uid="{D34D0506-7FA6-0246-95ED-D14885787D92}"/>
    <hyperlink ref="B69" r:id="rId42" xr:uid="{2180BEAA-A48F-494E-A5E3-C59F40173A9C}"/>
    <hyperlink ref="B72" r:id="rId43" xr:uid="{1B347840-3E66-0340-A7A3-A3E397CBDEF0}"/>
    <hyperlink ref="B66" r:id="rId44" xr:uid="{BD15548C-1D59-BB4B-BEA2-C203A678D900}"/>
    <hyperlink ref="B67" r:id="rId45" xr:uid="{C858344B-29D3-CB4A-91E2-D6D78CB93FC6}"/>
    <hyperlink ref="B68" r:id="rId46" xr:uid="{7F8031A3-D79A-8848-81CB-78A8D2E6B3F2}"/>
    <hyperlink ref="B71" r:id="rId47" xr:uid="{03610C28-9DA2-D949-BA36-C80729043881}"/>
    <hyperlink ref="B65" r:id="rId48" xr:uid="{3187A7F7-2EE2-A942-9738-AB9101BB5FFD}"/>
    <hyperlink ref="B70" r:id="rId49" xr:uid="{D718BC0F-6A31-8340-AECA-232ECEB08CAE}"/>
    <hyperlink ref="B75" r:id="rId50" xr:uid="{C089748B-95B4-7A4E-8934-4CAFC947C56F}"/>
    <hyperlink ref="B76" r:id="rId51" xr:uid="{A0655042-08AF-9A4F-B615-6322221A7248}"/>
    <hyperlink ref="B44" r:id="rId52" xr:uid="{62EAC173-78BE-FF4A-8AC9-831419285983}"/>
    <hyperlink ref="B51" r:id="rId53" xr:uid="{EA0538CC-AE21-3744-AF08-D0C67B17FCC4}"/>
    <hyperlink ref="B49" r:id="rId54" xr:uid="{DB59ACDE-C5E8-0947-A462-E264300B57C8}"/>
    <hyperlink ref="B50" r:id="rId55" xr:uid="{E64AF864-43C5-8E47-AA6F-6BD809072075}"/>
    <hyperlink ref="B52" r:id="rId56" xr:uid="{82912A0D-2917-0A4F-BF16-0542D889AC34}"/>
    <hyperlink ref="B53" r:id="rId57" xr:uid="{B4292A2F-241C-4947-BF2A-B9ECBCFFFF1F}"/>
    <hyperlink ref="B54" r:id="rId58" xr:uid="{D53C7B73-0AB0-044A-AD80-D15AB538A4AD}"/>
    <hyperlink ref="B55" r:id="rId59" xr:uid="{109D6C07-BD27-9F4F-A26B-FA07BD903F09}"/>
    <hyperlink ref="B56" r:id="rId60" xr:uid="{4E3E2C85-772B-734E-AC03-0B5BEF952C2E}"/>
    <hyperlink ref="B57" r:id="rId61" xr:uid="{47296775-2E59-C348-8563-802E9E5172C5}"/>
    <hyperlink ref="B58" r:id="rId62" xr:uid="{8796B3C7-47F8-4A40-B212-4DDF16BF01AA}"/>
  </hyperlinks>
  <pageMargins left="0.7" right="0.7" top="0.75" bottom="0.75" header="0.3" footer="0.3"/>
  <drawing r:id="rId6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European Party Data</vt:lpstr>
      <vt:lpstr>NPPs - EP2019 Results</vt:lpstr>
      <vt:lpstr>Member State Data</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2020-03-16T07:39:17Z</dcterms:created>
  <dcterms:modified xsi:type="dcterms:W3CDTF">2020-03-26T13:48:10Z</dcterms:modified>
</cp:coreProperties>
</file>